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domokun/Documents/Unimelb/Green Impact/"/>
    </mc:Choice>
  </mc:AlternateContent>
  <xr:revisionPtr revIDLastSave="0" documentId="13_ncr:1_{5E262CCC-6AD3-0B48-89F8-AAF913D07169}" xr6:coauthVersionLast="45" xr6:coauthVersionMax="45" xr10:uidLastSave="{00000000-0000-0000-0000-000000000000}"/>
  <bookViews>
    <workbookView xWindow="4660" yWindow="1100" windowWidth="31380" windowHeight="21220" xr2:uid="{00000000-000D-0000-FFFF-FFFF00000000}"/>
  </bookViews>
  <sheets>
    <sheet name="Grocery List" sheetId="2" r:id="rId1"/>
    <sheet name="Emissions stats" sheetId="3" r:id="rId2"/>
    <sheet name="Reference data" sheetId="1" r:id="rId3"/>
  </sheets>
  <definedNames>
    <definedName name="_xlnm._FilterDatabase" localSheetId="2" hidden="1">'Reference data'!$C$11:$N$156</definedName>
    <definedName name="Food_Category">Table1[Category]</definedName>
    <definedName name="Food_Type">Table1[Food]</definedName>
    <definedName name="Please_select">Blank[Please_select]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2" l="1"/>
  <c r="H8" i="2" s="1"/>
  <c r="F9" i="2"/>
  <c r="F10" i="2"/>
  <c r="F11" i="2"/>
  <c r="F12" i="2"/>
  <c r="F13" i="2"/>
  <c r="F14" i="2"/>
  <c r="F15" i="2"/>
  <c r="F17" i="2"/>
  <c r="F18" i="2"/>
  <c r="F19" i="2"/>
  <c r="F20" i="2"/>
  <c r="F21" i="2"/>
  <c r="F22" i="2"/>
  <c r="F16" i="2"/>
  <c r="H12" i="2" l="1"/>
  <c r="H11" i="2"/>
  <c r="H22" i="2"/>
  <c r="H21" i="2"/>
  <c r="H20" i="2"/>
  <c r="H19" i="2"/>
  <c r="H18" i="2"/>
  <c r="H17" i="2"/>
  <c r="H16" i="2"/>
  <c r="H15" i="2"/>
  <c r="H14" i="2"/>
  <c r="H13" i="2"/>
  <c r="H10" i="2"/>
  <c r="H9" i="2"/>
  <c r="G23" i="2" l="1"/>
  <c r="G25" i="2" l="1"/>
  <c r="L20" i="2" s="1"/>
  <c r="P20" i="2" l="1"/>
  <c r="P25" i="2"/>
  <c r="N10" i="2"/>
  <c r="R20" i="2"/>
  <c r="N25" i="2"/>
  <c r="R10" i="2"/>
  <c r="L10" i="2"/>
  <c r="P15" i="2"/>
  <c r="R25" i="2"/>
  <c r="L15" i="2"/>
  <c r="N20" i="2"/>
  <c r="N15" i="2"/>
  <c r="P10" i="2"/>
  <c r="R15" i="2"/>
  <c r="L25" i="2"/>
</calcChain>
</file>

<file path=xl/sharedStrings.xml><?xml version="1.0" encoding="utf-8"?>
<sst xmlns="http://schemas.openxmlformats.org/spreadsheetml/2006/main" count="701" uniqueCount="307">
  <si>
    <t>Lobster Risotto</t>
  </si>
  <si>
    <t>Category</t>
  </si>
  <si>
    <t>Food</t>
  </si>
  <si>
    <t>EMISSIONS</t>
  </si>
  <si>
    <t xml:space="preserve">ITEM QTY </t>
  </si>
  <si>
    <t>TOTAL</t>
  </si>
  <si>
    <t>(kg CO2/kg food)</t>
  </si>
  <si>
    <t>(in kg)</t>
  </si>
  <si>
    <t>(kg CO2 in recipe)</t>
  </si>
  <si>
    <t>Onion</t>
  </si>
  <si>
    <t>Beans</t>
  </si>
  <si>
    <t>Rice</t>
  </si>
  <si>
    <t>Artichokes</t>
  </si>
  <si>
    <t>Lobster</t>
  </si>
  <si>
    <t>…</t>
  </si>
  <si>
    <t>kg CO2</t>
  </si>
  <si>
    <t>kg CO2/serve</t>
  </si>
  <si>
    <t>https://www.greenvehicleguide.gov.au/Vehicle/</t>
  </si>
  <si>
    <t>https://carbonneutral.com.au/carbon-calculator/</t>
  </si>
  <si>
    <t>Median</t>
  </si>
  <si>
    <t>Mean</t>
  </si>
  <si>
    <t>Stdev</t>
  </si>
  <si>
    <t>Deviation from mean</t>
  </si>
  <si>
    <t>Min</t>
  </si>
  <si>
    <t>Max</t>
  </si>
  <si>
    <t>Q1</t>
  </si>
  <si>
    <t>Q3</t>
  </si>
  <si>
    <t>No. of LCA studies</t>
  </si>
  <si>
    <t>No. of GWP values</t>
  </si>
  <si>
    <t>Almond/coconut milk</t>
  </si>
  <si>
    <t>8%</t>
  </si>
  <si>
    <t>Almonds</t>
  </si>
  <si>
    <t>Seeds/Nuts</t>
  </si>
  <si>
    <t>72%</t>
  </si>
  <si>
    <t>Anglerﬁsh</t>
  </si>
  <si>
    <t>21%</t>
  </si>
  <si>
    <t>Apples</t>
  </si>
  <si>
    <t>Fruit</t>
  </si>
  <si>
    <t>53%</t>
  </si>
  <si>
    <t>Apricot</t>
  </si>
  <si>
    <t>Vegetables</t>
  </si>
  <si>
    <t>Asparagus</t>
  </si>
  <si>
    <t>Avocados</t>
  </si>
  <si>
    <t>Barley</t>
  </si>
  <si>
    <t>Grains</t>
  </si>
  <si>
    <t>49%</t>
  </si>
  <si>
    <t>Legumes</t>
  </si>
  <si>
    <t>73%</t>
  </si>
  <si>
    <t>Beans: french and runner</t>
  </si>
  <si>
    <t>44%</t>
  </si>
  <si>
    <t>Beans: gigante/butter</t>
  </si>
  <si>
    <t>25%</t>
  </si>
  <si>
    <t>Beans: green</t>
  </si>
  <si>
    <t>93%</t>
  </si>
  <si>
    <t>Beans: pinto USA dried</t>
  </si>
  <si>
    <t>Beans: plake</t>
  </si>
  <si>
    <t>38%</t>
  </si>
  <si>
    <t>Beef Australia</t>
  </si>
  <si>
    <t>Meat</t>
  </si>
  <si>
    <t>Beef EU</t>
  </si>
  <si>
    <t>26%</t>
  </si>
  <si>
    <t>Beef Nth America</t>
  </si>
  <si>
    <t>23%</t>
  </si>
  <si>
    <t>Beef Sth America</t>
  </si>
  <si>
    <t>33%</t>
  </si>
  <si>
    <t>Beef UK</t>
  </si>
  <si>
    <t>24%</t>
  </si>
  <si>
    <t>Beef world average</t>
  </si>
  <si>
    <t>43%</t>
  </si>
  <si>
    <t>Beef: world average</t>
  </si>
  <si>
    <t>Beetroot</t>
  </si>
  <si>
    <t>50%</t>
  </si>
  <si>
    <t>Broccoli</t>
  </si>
  <si>
    <t>48%</t>
  </si>
  <si>
    <t>Buffalo</t>
  </si>
  <si>
    <t>Buffalo milk</t>
  </si>
  <si>
    <t>Dairy</t>
  </si>
  <si>
    <t>Butter</t>
  </si>
  <si>
    <t>64%</t>
  </si>
  <si>
    <t>Capsicums/peppers</t>
  </si>
  <si>
    <t>Carp</t>
  </si>
  <si>
    <t>6%</t>
  </si>
  <si>
    <t>Carrots</t>
  </si>
  <si>
    <t>65%</t>
  </si>
  <si>
    <t>Cashew nut</t>
  </si>
  <si>
    <t>55%</t>
  </si>
  <si>
    <t>Cauliﬂowers and broccoli</t>
  </si>
  <si>
    <t>17%</t>
  </si>
  <si>
    <t>Celery</t>
  </si>
  <si>
    <t>Cheese</t>
  </si>
  <si>
    <t>Cherries</t>
  </si>
  <si>
    <t>83%</t>
  </si>
  <si>
    <t>Chestnuts</t>
  </si>
  <si>
    <t>Chick peas</t>
  </si>
  <si>
    <t>29%</t>
  </si>
  <si>
    <t>Chicken</t>
  </si>
  <si>
    <t>42%</t>
  </si>
  <si>
    <t>Cod</t>
  </si>
  <si>
    <t>37%</t>
  </si>
  <si>
    <t>Cowpeas</t>
  </si>
  <si>
    <t>28%</t>
  </si>
  <si>
    <t>Cranberries/blueberries</t>
  </si>
  <si>
    <t>Cream</t>
  </si>
  <si>
    <t>31%</t>
  </si>
  <si>
    <t>Cucumber/gherkins</t>
  </si>
  <si>
    <t>96%</t>
  </si>
  <si>
    <t>Cucumbers and gherkins: heated greenhouse</t>
  </si>
  <si>
    <t>Currants and gooseberries</t>
  </si>
  <si>
    <t>Dates</t>
  </si>
  <si>
    <t>Diamond ﬁsh</t>
  </si>
  <si>
    <t>39%</t>
  </si>
  <si>
    <t>Duck</t>
  </si>
  <si>
    <t>47%</t>
  </si>
  <si>
    <t>Eel</t>
  </si>
  <si>
    <t>Eggplants (aubergines)</t>
  </si>
  <si>
    <t>5%</t>
  </si>
  <si>
    <t>Eggs</t>
  </si>
  <si>
    <t>36%</t>
  </si>
  <si>
    <t>Fennel</t>
  </si>
  <si>
    <t>Figs</t>
  </si>
  <si>
    <t>Fish: all species</t>
  </si>
  <si>
    <t>82%</t>
  </si>
  <si>
    <t>Garlic</t>
  </si>
  <si>
    <t>Ginger</t>
  </si>
  <si>
    <t>Grapefruit and pomelo</t>
  </si>
  <si>
    <t>Grapes</t>
  </si>
  <si>
    <t>60%</t>
  </si>
  <si>
    <t>Ground nuts</t>
  </si>
  <si>
    <t>Guavas</t>
  </si>
  <si>
    <t>Haddock</t>
  </si>
  <si>
    <t>3%</t>
  </si>
  <si>
    <t>Hake</t>
  </si>
  <si>
    <t>Hazelnuts</t>
  </si>
  <si>
    <t>78%</t>
  </si>
  <si>
    <t>Herring</t>
  </si>
  <si>
    <t>15%</t>
  </si>
  <si>
    <t>Kangaroo</t>
  </si>
  <si>
    <t>Kiwi fruit</t>
  </si>
  <si>
    <t>Lamb AU &amp; NZ</t>
  </si>
  <si>
    <t>35%</t>
  </si>
  <si>
    <t>Lamb EU</t>
  </si>
  <si>
    <t>Lamb UK</t>
  </si>
  <si>
    <t>Lamb world averagea</t>
  </si>
  <si>
    <t>Lamb: world average</t>
  </si>
  <si>
    <t>Lemons and limes</t>
  </si>
  <si>
    <t>19%</t>
  </si>
  <si>
    <t>Lentils</t>
  </si>
  <si>
    <t>4%</t>
  </si>
  <si>
    <t>Lettuce: heated greenhouse</t>
  </si>
  <si>
    <t>52%</t>
  </si>
  <si>
    <t>Ling common</t>
  </si>
  <si>
    <t>56%</t>
  </si>
  <si>
    <t>Mackerel</t>
  </si>
  <si>
    <t>54%</t>
  </si>
  <si>
    <t>Maize/corn</t>
  </si>
  <si>
    <t>Mandarin</t>
  </si>
  <si>
    <t>Megrim</t>
  </si>
  <si>
    <t>Melons</t>
  </si>
  <si>
    <t>2%</t>
  </si>
  <si>
    <t>Melons: passive greenhouse</t>
  </si>
  <si>
    <t>Milk: world average</t>
  </si>
  <si>
    <t>41%</t>
  </si>
  <si>
    <t>Mushrooms</t>
  </si>
  <si>
    <t>110%</t>
  </si>
  <si>
    <t>Mussels</t>
  </si>
  <si>
    <t>Oats</t>
  </si>
  <si>
    <t>Octopus/squid/cuttleﬁsh</t>
  </si>
  <si>
    <t>30%</t>
  </si>
  <si>
    <t>Olives</t>
  </si>
  <si>
    <t>Orange</t>
  </si>
  <si>
    <t>34%</t>
  </si>
  <si>
    <t>Peaches and Nectarines</t>
  </si>
  <si>
    <t>Peanuts</t>
  </si>
  <si>
    <t>13%</t>
  </si>
  <si>
    <t>Pears</t>
  </si>
  <si>
    <t>Peas</t>
  </si>
  <si>
    <t>128%</t>
  </si>
  <si>
    <t>Peppers: passive and heated greenhouse</t>
  </si>
  <si>
    <t>16%</t>
  </si>
  <si>
    <t>Pilchard</t>
  </si>
  <si>
    <t>Pineapples</t>
  </si>
  <si>
    <t>74%</t>
  </si>
  <si>
    <t>Pistachios</t>
  </si>
  <si>
    <t>Pollock</t>
  </si>
  <si>
    <t>Pomfret</t>
  </si>
  <si>
    <t>67%</t>
  </si>
  <si>
    <t>Porbeagle</t>
  </si>
  <si>
    <t>Pork: world average</t>
  </si>
  <si>
    <t>Potatoes</t>
  </si>
  <si>
    <t>Prawns/shrimp</t>
  </si>
  <si>
    <t>Pumpkins</t>
  </si>
  <si>
    <t>Quinces</t>
  </si>
  <si>
    <t>Quinoa</t>
  </si>
  <si>
    <t>Rabbit</t>
  </si>
  <si>
    <t>Rape and mustard seed</t>
  </si>
  <si>
    <t>Raspberries</t>
  </si>
  <si>
    <t>Rhombus</t>
  </si>
  <si>
    <t>Rock ﬁsh</t>
  </si>
  <si>
    <t>Rockmelon/cantelope</t>
  </si>
  <si>
    <t>Rye</t>
  </si>
  <si>
    <t>Salmon</t>
  </si>
  <si>
    <t>Sea bass</t>
  </si>
  <si>
    <t>46%</t>
  </si>
  <si>
    <t>Sesame seed</t>
  </si>
  <si>
    <t>Shark mako</t>
  </si>
  <si>
    <t>1%</t>
  </si>
  <si>
    <t>Sole</t>
  </si>
  <si>
    <t>Soybean</t>
  </si>
  <si>
    <t>Soy-milk</t>
  </si>
  <si>
    <t>Spinach</t>
  </si>
  <si>
    <t>95%</t>
  </si>
  <si>
    <t>Strawberries</t>
  </si>
  <si>
    <t>Strawberries: heated greenhouse</t>
  </si>
  <si>
    <t>91%</t>
  </si>
  <si>
    <t>Sunﬂower seed</t>
  </si>
  <si>
    <t>Swedes/rutabage</t>
  </si>
  <si>
    <t>Swordﬁsh</t>
  </si>
  <si>
    <t>Tangerines/mandarins</t>
  </si>
  <si>
    <t>Tomatoes</t>
  </si>
  <si>
    <t>Tomatoes: heated greenhouse</t>
  </si>
  <si>
    <t>51%</t>
  </si>
  <si>
    <t>Tomatoes: passive greenhouse</t>
  </si>
  <si>
    <t>Trout</t>
  </si>
  <si>
    <t>Tuna</t>
  </si>
  <si>
    <t>Turbot</t>
  </si>
  <si>
    <t>Turkey</t>
  </si>
  <si>
    <t>11%</t>
  </si>
  <si>
    <t>Walnuts</t>
  </si>
  <si>
    <t>70%</t>
  </si>
  <si>
    <t>Watermelons</t>
  </si>
  <si>
    <t>Wheat</t>
  </si>
  <si>
    <t>Whiting</t>
  </si>
  <si>
    <t>Yoghurt</t>
  </si>
  <si>
    <t>18%</t>
  </si>
  <si>
    <t>Zucchini/button squash</t>
  </si>
  <si>
    <t>121%</t>
  </si>
  <si>
    <t>Zucchini: passive greenhouse</t>
  </si>
  <si>
    <t>ENERGY</t>
  </si>
  <si>
    <t xml:space="preserve"> </t>
  </si>
  <si>
    <t>WASTE</t>
  </si>
  <si>
    <t>kgCO2/kg</t>
  </si>
  <si>
    <t>ENVIRONMENT</t>
  </si>
  <si>
    <t>value</t>
  </si>
  <si>
    <t>Column2</t>
  </si>
  <si>
    <t>kgCO2/kWh</t>
  </si>
  <si>
    <t>Paper</t>
  </si>
  <si>
    <t>Arctic Sea Ice Loss</t>
  </si>
  <si>
    <t>sq.m/kgCO2</t>
  </si>
  <si>
    <t>Gas</t>
  </si>
  <si>
    <t>Wood</t>
  </si>
  <si>
    <t>Planting Trees</t>
  </si>
  <si>
    <t>Electricity</t>
  </si>
  <si>
    <t>Mixed</t>
  </si>
  <si>
    <t>Deforestation</t>
  </si>
  <si>
    <t>Nappies</t>
  </si>
  <si>
    <t>Construction</t>
  </si>
  <si>
    <t>Coal</t>
  </si>
  <si>
    <t>Textiles</t>
  </si>
  <si>
    <t>TRANSPORT</t>
  </si>
  <si>
    <t>kgCO2/km</t>
  </si>
  <si>
    <t>FLIGHTS</t>
  </si>
  <si>
    <t>kgCO2/flight</t>
  </si>
  <si>
    <t>OFFICE</t>
  </si>
  <si>
    <t>Scooter</t>
  </si>
  <si>
    <t>Short (E,B,F)</t>
  </si>
  <si>
    <t>Paper (recycled)</t>
  </si>
  <si>
    <t>Motorcycle</t>
  </si>
  <si>
    <t xml:space="preserve">Med (E) </t>
  </si>
  <si>
    <t>Paper (virgin)</t>
  </si>
  <si>
    <t>Light Car</t>
  </si>
  <si>
    <t>Med (B,F)</t>
  </si>
  <si>
    <t>Small 4WD</t>
  </si>
  <si>
    <t xml:space="preserve">Long (E) </t>
  </si>
  <si>
    <t>Med Car</t>
  </si>
  <si>
    <t xml:space="preserve">Long (B) </t>
  </si>
  <si>
    <t>MED 4WD</t>
  </si>
  <si>
    <t xml:space="preserve">Long (F) </t>
  </si>
  <si>
    <t>Large V8</t>
  </si>
  <si>
    <t>TOTAL EMISSIONS:</t>
  </si>
  <si>
    <t>kWh</t>
  </si>
  <si>
    <t>kg</t>
  </si>
  <si>
    <t>Med 4WD</t>
  </si>
  <si>
    <t>km</t>
  </si>
  <si>
    <t>Air Travel</t>
  </si>
  <si>
    <t>sq.metres</t>
  </si>
  <si>
    <t>No. of serves</t>
  </si>
  <si>
    <t>RECIPE NAME</t>
  </si>
  <si>
    <t>Mixed Waste</t>
  </si>
  <si>
    <t>Paper Waste</t>
  </si>
  <si>
    <t>Clothing Waste</t>
  </si>
  <si>
    <t>flights*</t>
  </si>
  <si>
    <t>Carbon Impact of Food</t>
  </si>
  <si>
    <r>
      <rPr>
        <b/>
        <i/>
        <sz val="11"/>
        <color theme="3" tint="0.79998168889431442"/>
        <rFont val="Calibri"/>
        <family val="2"/>
        <scheme val="minor"/>
      </rPr>
      <t>Disclaimer:</t>
    </r>
    <r>
      <rPr>
        <i/>
        <sz val="11"/>
        <color theme="3" tint="0.79998168889431442"/>
        <rFont val="Calibri"/>
        <family val="2"/>
        <scheme val="minor"/>
      </rPr>
      <t xml:space="preserve"> does not include over fishing, deforestation or other adverse environmental effects in the supply chain</t>
    </r>
  </si>
  <si>
    <t>*flights: the same meal serving over 365 days</t>
  </si>
  <si>
    <t>Fish</t>
  </si>
  <si>
    <t>Poultry</t>
  </si>
  <si>
    <t>Categories</t>
  </si>
  <si>
    <t>Seeds_Nuts</t>
  </si>
  <si>
    <t>Please_select</t>
  </si>
  <si>
    <t>3. Enter the weight of the food in kilograms</t>
  </si>
  <si>
    <t>(Calculate your carbon emissions impact and see the equivalent examples, per serve below)</t>
  </si>
  <si>
    <t>4. Enter a serving size of 1 or more</t>
  </si>
  <si>
    <t>2. Select type of food in the food column drop down</t>
  </si>
  <si>
    <t>1. Make a selection in the category column drop down</t>
  </si>
  <si>
    <t>The University of Melbourne</t>
  </si>
  <si>
    <t>Copyright Property and Sustainability, Chancellery, 2019</t>
  </si>
  <si>
    <t>V2.0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</si>
</sst>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4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4"/>
      <color theme="0"/>
      <name val="Calibri"/>
      <family val="2"/>
    </font>
    <font>
      <sz val="11"/>
      <color theme="1" tint="0.34998626667073579"/>
      <name val="Calibri"/>
      <family val="2"/>
    </font>
    <font>
      <b/>
      <sz val="11"/>
      <color theme="1" tint="0.1499984740745262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3"/>
      <scheme val="minor"/>
    </font>
    <font>
      <i/>
      <sz val="11"/>
      <color theme="1"/>
      <name val="Calibri"/>
      <family val="3"/>
      <scheme val="minor"/>
    </font>
    <font>
      <b/>
      <sz val="11"/>
      <color theme="5" tint="-0.499984740745262"/>
      <name val="Calibri"/>
      <family val="3"/>
      <scheme val="minor"/>
    </font>
    <font>
      <b/>
      <sz val="11"/>
      <color theme="9" tint="-0.499984740745262"/>
      <name val="Calibri"/>
      <family val="3"/>
      <scheme val="minor"/>
    </font>
    <font>
      <i/>
      <sz val="11"/>
      <color theme="5" tint="-0.499984740745262"/>
      <name val="Calibri"/>
      <family val="3"/>
      <scheme val="minor"/>
    </font>
    <font>
      <b/>
      <sz val="11"/>
      <color theme="6" tint="-0.499984740745262"/>
      <name val="Calibri"/>
      <family val="3"/>
      <scheme val="minor"/>
    </font>
    <font>
      <b/>
      <sz val="11"/>
      <color theme="4" tint="-0.499984740745262"/>
      <name val="Calibri"/>
      <family val="3"/>
      <scheme val="minor"/>
    </font>
    <font>
      <sz val="11"/>
      <color theme="4" tint="-0.499984740745262"/>
      <name val="Calibri"/>
      <family val="3"/>
      <scheme val="minor"/>
    </font>
    <font>
      <sz val="11"/>
      <color theme="2" tint="-0.89999084444715716"/>
      <name val="Calibri"/>
      <family val="2"/>
      <scheme val="minor"/>
    </font>
    <font>
      <b/>
      <sz val="11"/>
      <color theme="2" tint="-0.89999084444715716"/>
      <name val="Calibri"/>
      <family val="3"/>
      <scheme val="minor"/>
    </font>
    <font>
      <i/>
      <sz val="11"/>
      <color theme="2" tint="-0.89999084444715716"/>
      <name val="Calibri"/>
      <family val="3"/>
      <scheme val="minor"/>
    </font>
    <font>
      <b/>
      <sz val="11"/>
      <color theme="7" tint="-0.499984740745262"/>
      <name val="Calibri"/>
      <family val="3"/>
      <scheme val="minor"/>
    </font>
    <font>
      <sz val="11"/>
      <color theme="1"/>
      <name val="Calibri"/>
      <family val="2"/>
    </font>
    <font>
      <b/>
      <sz val="14"/>
      <color theme="0"/>
      <name val="Calibri"/>
      <family val="2"/>
    </font>
    <font>
      <sz val="14"/>
      <color theme="0"/>
      <name val="Calibri"/>
      <family val="2"/>
    </font>
    <font>
      <b/>
      <sz val="12"/>
      <color theme="0"/>
      <name val="Calibri"/>
      <family val="2"/>
      <scheme val="minor"/>
    </font>
    <font>
      <sz val="11"/>
      <color theme="0"/>
      <name val="Calibri"/>
      <family val="2"/>
    </font>
    <font>
      <sz val="14"/>
      <color theme="3" tint="-0.249977111117893"/>
      <name val="Calibri"/>
      <family val="2"/>
    </font>
    <font>
      <sz val="11"/>
      <color theme="3" tint="-0.249977111117893"/>
      <name val="Calibri"/>
      <family val="2"/>
    </font>
    <font>
      <sz val="11"/>
      <color theme="1" tint="0.249977111117893"/>
      <name val="Calibri"/>
      <family val="2"/>
    </font>
    <font>
      <b/>
      <sz val="12"/>
      <color theme="0"/>
      <name val="Calibri"/>
      <family val="2"/>
    </font>
    <font>
      <b/>
      <sz val="12"/>
      <color theme="0"/>
      <name val="Calibri (Body)"/>
    </font>
    <font>
      <b/>
      <sz val="8"/>
      <color theme="0"/>
      <name val="Calibri (Body)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0"/>
      <name val="Calibri"/>
      <family val="2"/>
    </font>
    <font>
      <b/>
      <sz val="24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theme="3" tint="0.79998168889431442"/>
      <name val="Calibri"/>
      <family val="2"/>
      <scheme val="minor"/>
    </font>
    <font>
      <b/>
      <i/>
      <sz val="11"/>
      <color theme="3" tint="0.7999816888943144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7" fillId="5" borderId="0" applyNumberFormat="0" applyBorder="0" applyAlignment="0" applyProtection="0"/>
  </cellStyleXfs>
  <cellXfs count="88">
    <xf numFmtId="0" fontId="0" fillId="0" borderId="0" xfId="0"/>
    <xf numFmtId="0" fontId="1" fillId="0" borderId="0" xfId="1"/>
    <xf numFmtId="0" fontId="2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left" vertical="top" wrapText="1"/>
    </xf>
    <xf numFmtId="2" fontId="2" fillId="0" borderId="0" xfId="0" applyNumberFormat="1" applyFont="1" applyBorder="1" applyAlignment="1">
      <alignment horizontal="left" vertical="top" wrapText="1"/>
    </xf>
    <xf numFmtId="2" fontId="2" fillId="0" borderId="0" xfId="0" applyNumberFormat="1" applyFont="1" applyAlignment="1">
      <alignment horizontal="left" vertical="top" wrapText="1"/>
    </xf>
    <xf numFmtId="2" fontId="2" fillId="0" borderId="0" xfId="0" applyNumberFormat="1" applyFont="1" applyAlignment="1">
      <alignment horizontal="right" vertical="top" wrapText="1"/>
    </xf>
    <xf numFmtId="2" fontId="3" fillId="0" borderId="0" xfId="0" applyNumberFormat="1" applyFont="1" applyAlignment="1">
      <alignment horizontal="left" vertical="top" wrapText="1"/>
    </xf>
    <xf numFmtId="2" fontId="2" fillId="0" borderId="0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left" vertical="top" wrapText="1"/>
    </xf>
    <xf numFmtId="2" fontId="5" fillId="0" borderId="0" xfId="0" applyNumberFormat="1" applyFont="1" applyBorder="1" applyAlignment="1">
      <alignment horizontal="left" vertical="top" wrapText="1"/>
    </xf>
    <xf numFmtId="2" fontId="5" fillId="0" borderId="0" xfId="0" applyNumberFormat="1" applyFont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2" fontId="2" fillId="0" borderId="1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center" wrapText="1"/>
    </xf>
    <xf numFmtId="0" fontId="8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9" fillId="5" borderId="0" xfId="2" applyFont="1" applyAlignment="1">
      <alignment horizontal="right"/>
    </xf>
    <xf numFmtId="0" fontId="13" fillId="0" borderId="0" xfId="0" applyFont="1"/>
    <xf numFmtId="0" fontId="15" fillId="5" borderId="0" xfId="2" applyFont="1"/>
    <xf numFmtId="0" fontId="14" fillId="0" borderId="0" xfId="0" applyFont="1"/>
    <xf numFmtId="0" fontId="17" fillId="0" borderId="0" xfId="0" applyFont="1"/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9" fillId="0" borderId="0" xfId="0" applyFont="1"/>
    <xf numFmtId="0" fontId="20" fillId="7" borderId="0" xfId="0" applyFont="1" applyFill="1"/>
    <xf numFmtId="0" fontId="20" fillId="8" borderId="0" xfId="0" applyFont="1" applyFill="1"/>
    <xf numFmtId="0" fontId="27" fillId="3" borderId="0" xfId="0" applyFont="1" applyFill="1" applyAlignment="1">
      <alignment horizontal="right" indent="1"/>
    </xf>
    <xf numFmtId="0" fontId="0" fillId="6" borderId="0" xfId="0" applyFill="1"/>
    <xf numFmtId="0" fontId="0" fillId="2" borderId="0" xfId="0" applyFill="1"/>
    <xf numFmtId="0" fontId="0" fillId="7" borderId="0" xfId="0" applyFill="1"/>
    <xf numFmtId="0" fontId="24" fillId="8" borderId="0" xfId="0" applyFont="1" applyFill="1"/>
    <xf numFmtId="0" fontId="4" fillId="8" borderId="0" xfId="0" applyFont="1" applyFill="1" applyAlignment="1">
      <alignment horizontal="left" vertical="center" wrapText="1" indent="1"/>
    </xf>
    <xf numFmtId="0" fontId="0" fillId="4" borderId="0" xfId="0" applyFill="1"/>
    <xf numFmtId="0" fontId="31" fillId="7" borderId="0" xfId="0" applyFont="1" applyFill="1"/>
    <xf numFmtId="0" fontId="24" fillId="9" borderId="0" xfId="0" applyFont="1" applyFill="1" applyAlignment="1">
      <alignment horizontal="center"/>
    </xf>
    <xf numFmtId="0" fontId="31" fillId="7" borderId="0" xfId="0" applyFont="1" applyFill="1" applyAlignment="1">
      <alignment horizontal="center"/>
    </xf>
    <xf numFmtId="164" fontId="34" fillId="4" borderId="0" xfId="0" applyNumberFormat="1" applyFont="1" applyFill="1"/>
    <xf numFmtId="0" fontId="34" fillId="4" borderId="0" xfId="0" applyFont="1" applyFill="1"/>
    <xf numFmtId="0" fontId="31" fillId="8" borderId="0" xfId="0" applyFont="1" applyFill="1"/>
    <xf numFmtId="0" fontId="31" fillId="8" borderId="0" xfId="0" applyFont="1" applyFill="1" applyAlignment="1">
      <alignment horizontal="center"/>
    </xf>
    <xf numFmtId="2" fontId="31" fillId="8" borderId="0" xfId="0" applyNumberFormat="1" applyFont="1" applyFill="1" applyAlignment="1">
      <alignment horizontal="center"/>
    </xf>
    <xf numFmtId="2" fontId="31" fillId="7" borderId="0" xfId="0" applyNumberFormat="1" applyFont="1" applyFill="1" applyAlignment="1">
      <alignment horizontal="center"/>
    </xf>
    <xf numFmtId="165" fontId="31" fillId="8" borderId="0" xfId="0" applyNumberFormat="1" applyFont="1" applyFill="1" applyAlignment="1">
      <alignment horizontal="center"/>
    </xf>
    <xf numFmtId="0" fontId="32" fillId="7" borderId="0" xfId="0" applyFont="1" applyFill="1" applyAlignment="1">
      <alignment horizontal="right"/>
    </xf>
    <xf numFmtId="0" fontId="30" fillId="8" borderId="0" xfId="0" applyFont="1" applyFill="1" applyAlignment="1">
      <alignment horizontal="right" vertical="center" wrapText="1" indent="1"/>
    </xf>
    <xf numFmtId="0" fontId="36" fillId="7" borderId="0" xfId="0" applyFont="1" applyFill="1" applyAlignment="1">
      <alignment vertical="center"/>
    </xf>
    <xf numFmtId="0" fontId="33" fillId="7" borderId="0" xfId="0" applyFont="1" applyFill="1" applyAlignment="1">
      <alignment vertical="center"/>
    </xf>
    <xf numFmtId="0" fontId="34" fillId="7" borderId="0" xfId="0" applyFont="1" applyFill="1"/>
    <xf numFmtId="0" fontId="0" fillId="7" borderId="0" xfId="0" applyFont="1" applyFill="1"/>
    <xf numFmtId="0" fontId="37" fillId="7" borderId="0" xfId="0" applyFont="1" applyFill="1"/>
    <xf numFmtId="0" fontId="38" fillId="7" borderId="0" xfId="0" applyFont="1" applyFill="1"/>
    <xf numFmtId="0" fontId="6" fillId="0" borderId="0" xfId="0" applyFont="1" applyFill="1" applyAlignment="1">
      <alignment horizontal="left" vertical="top" wrapText="1"/>
    </xf>
    <xf numFmtId="0" fontId="40" fillId="0" borderId="0" xfId="0" applyFont="1" applyAlignment="1">
      <alignment vertical="center"/>
    </xf>
    <xf numFmtId="0" fontId="2" fillId="0" borderId="1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26" fillId="2" borderId="0" xfId="0" applyFont="1" applyFill="1" applyAlignment="1" applyProtection="1">
      <alignment horizontal="left"/>
      <protection locked="0"/>
    </xf>
    <xf numFmtId="0" fontId="26" fillId="2" borderId="0" xfId="0" applyFont="1" applyFill="1" applyAlignment="1" applyProtection="1">
      <alignment horizontal="left" indent="1"/>
      <protection locked="0"/>
    </xf>
    <xf numFmtId="0" fontId="26" fillId="2" borderId="0" xfId="0" applyFont="1" applyFill="1" applyAlignment="1" applyProtection="1">
      <alignment horizontal="right" indent="1"/>
      <protection locked="0"/>
    </xf>
    <xf numFmtId="0" fontId="34" fillId="0" borderId="0" xfId="0" applyFont="1"/>
    <xf numFmtId="0" fontId="25" fillId="6" borderId="0" xfId="0" applyFont="1" applyFill="1" applyAlignment="1" applyProtection="1">
      <alignment horizontal="right" vertical="center" indent="1"/>
      <protection locked="0"/>
    </xf>
    <xf numFmtId="0" fontId="25" fillId="2" borderId="0" xfId="0" applyFont="1" applyFill="1" applyAlignment="1" applyProtection="1">
      <alignment horizontal="right" vertical="center" indent="1"/>
      <protection locked="0"/>
    </xf>
    <xf numFmtId="0" fontId="4" fillId="8" borderId="0" xfId="0" applyFont="1" applyFill="1" applyAlignment="1">
      <alignment horizontal="left" vertical="center"/>
    </xf>
    <xf numFmtId="0" fontId="21" fillId="8" borderId="0" xfId="0" applyFont="1" applyFill="1" applyAlignment="1">
      <alignment horizontal="left" vertical="center"/>
    </xf>
    <xf numFmtId="0" fontId="35" fillId="8" borderId="0" xfId="0" applyFont="1" applyFill="1" applyAlignment="1">
      <alignment horizontal="left" vertical="center"/>
    </xf>
    <xf numFmtId="0" fontId="22" fillId="8" borderId="0" xfId="0" applyFont="1" applyFill="1" applyAlignment="1">
      <alignment horizontal="left" vertical="center"/>
    </xf>
    <xf numFmtId="0" fontId="20" fillId="0" borderId="0" xfId="0" applyFont="1" applyAlignment="1">
      <alignment horizontal="right" indent="1"/>
    </xf>
    <xf numFmtId="0" fontId="28" fillId="8" borderId="0" xfId="0" applyFont="1" applyFill="1" applyAlignment="1">
      <alignment horizontal="left" vertical="center" wrapText="1" indent="1"/>
    </xf>
    <xf numFmtId="0" fontId="29" fillId="8" borderId="0" xfId="0" applyFont="1" applyFill="1" applyAlignment="1">
      <alignment horizontal="right" vertical="center" wrapText="1" indent="1"/>
    </xf>
    <xf numFmtId="0" fontId="30" fillId="8" borderId="0" xfId="0" applyFont="1" applyFill="1" applyAlignment="1">
      <alignment horizontal="right" vertical="center" wrapText="1" indent="1"/>
    </xf>
    <xf numFmtId="0" fontId="23" fillId="8" borderId="0" xfId="0" applyFont="1" applyFill="1" applyAlignment="1">
      <alignment horizontal="center" vertical="center"/>
    </xf>
    <xf numFmtId="0" fontId="23" fillId="7" borderId="0" xfId="0" applyFont="1" applyFill="1" applyAlignment="1">
      <alignment horizontal="center" vertical="center"/>
    </xf>
    <xf numFmtId="0" fontId="31" fillId="7" borderId="0" xfId="0" applyFont="1" applyFill="1" applyAlignment="1">
      <alignment horizontal="right"/>
    </xf>
    <xf numFmtId="0" fontId="32" fillId="7" borderId="0" xfId="0" applyFont="1" applyFill="1" applyAlignment="1">
      <alignment horizontal="right"/>
    </xf>
    <xf numFmtId="0" fontId="33" fillId="7" borderId="0" xfId="0" applyFont="1" applyFill="1" applyAlignment="1">
      <alignment horizontal="left"/>
    </xf>
    <xf numFmtId="0" fontId="32" fillId="7" borderId="0" xfId="0" applyFont="1" applyFill="1" applyBorder="1" applyAlignment="1"/>
    <xf numFmtId="0" fontId="41" fillId="4" borderId="0" xfId="0" applyFont="1" applyFill="1"/>
  </cellXfs>
  <cellStyles count="3">
    <cellStyle name="40% - Accent1" xfId="2" builtinId="31"/>
    <cellStyle name="Hyperlink" xfId="1" builtinId="8"/>
    <cellStyle name="Normal" xfId="0" builtinId="0"/>
  </cellStyles>
  <dxfs count="29">
    <dxf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2" formatCode="0.00"/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2" formatCode="0.00"/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2" formatCode="0.00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2" formatCode="0.00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2" formatCode="0.00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2" formatCode="0.00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alibri"/>
        <scheme val="none"/>
      </font>
      <numFmt numFmtId="2" formatCode="0.00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alibri"/>
        <scheme val="none"/>
      </font>
      <numFmt numFmtId="2" formatCode="0.00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alibri"/>
        <scheme val="none"/>
      </font>
      <numFmt numFmtId="2" formatCode="0.00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alibri"/>
        <scheme val="none"/>
      </font>
      <numFmt numFmtId="2" formatCode="0.00"/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family val="2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left" vertical="top" textRotation="0" wrapText="1" indent="0" justifyLastLine="0" shrinkToFit="0" readingOrder="0"/>
    </dxf>
    <dxf>
      <border outline="0"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left"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none"/>
      </font>
      <alignment horizontal="left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7" tint="-0.499984740745262"/>
        <name val="Calibri"/>
        <family val="3"/>
        <scheme val="minor"/>
      </font>
    </dxf>
    <dxf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2" tint="-0.89999084444715716"/>
        <name val="Calibri"/>
        <family val="3"/>
        <scheme val="minor"/>
      </font>
    </dxf>
    <dxf>
      <font>
        <strike val="0"/>
        <outline val="0"/>
        <shadow val="0"/>
        <u val="none"/>
        <vertAlign val="baseline"/>
        <sz val="11"/>
        <color theme="2" tint="-0.89999084444715716"/>
        <name val="Calibri"/>
        <family val="2"/>
        <scheme val="minor"/>
      </font>
    </dxf>
    <dxf>
      <font>
        <b/>
        <strike val="0"/>
        <outline val="0"/>
        <shadow val="0"/>
        <u val="none"/>
        <vertAlign val="baseline"/>
        <sz val="11"/>
        <color theme="9" tint="-0.499984740745262"/>
        <name val="Calibri"/>
        <family val="3"/>
        <scheme val="minor"/>
      </font>
    </dxf>
    <dxf>
      <font>
        <b/>
        <strike val="0"/>
        <outline val="0"/>
        <shadow val="0"/>
        <u val="none"/>
        <vertAlign val="baseline"/>
        <sz val="11"/>
        <color theme="5" tint="-0.499984740745262"/>
        <name val="Calibri"/>
        <family val="3"/>
        <scheme val="minor"/>
      </font>
    </dxf>
    <dxf>
      <font>
        <strike val="0"/>
        <outline val="0"/>
        <shadow val="0"/>
        <u val="none"/>
        <vertAlign val="baseline"/>
        <sz val="11"/>
        <color theme="5" tint="-0.499984740745262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4" tint="-0.49998474074526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3"/>
        <scheme val="minor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18" Type="http://schemas.openxmlformats.org/officeDocument/2006/relationships/image" Target="../media/image19.png"/><Relationship Id="rId3" Type="http://schemas.openxmlformats.org/officeDocument/2006/relationships/image" Target="../media/image4.png"/><Relationship Id="rId21" Type="http://schemas.openxmlformats.org/officeDocument/2006/relationships/image" Target="../media/image22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17" Type="http://schemas.openxmlformats.org/officeDocument/2006/relationships/image" Target="../media/image18.png"/><Relationship Id="rId2" Type="http://schemas.openxmlformats.org/officeDocument/2006/relationships/image" Target="../media/image3.png"/><Relationship Id="rId16" Type="http://schemas.openxmlformats.org/officeDocument/2006/relationships/image" Target="../media/image17.png"/><Relationship Id="rId20" Type="http://schemas.openxmlformats.org/officeDocument/2006/relationships/image" Target="../media/image21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23" Type="http://schemas.openxmlformats.org/officeDocument/2006/relationships/image" Target="../media/image24.png"/><Relationship Id="rId10" Type="http://schemas.openxmlformats.org/officeDocument/2006/relationships/image" Target="../media/image11.png"/><Relationship Id="rId19" Type="http://schemas.openxmlformats.org/officeDocument/2006/relationships/image" Target="../media/image20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Relationship Id="rId22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185175</xdr:colOff>
      <xdr:row>8</xdr:row>
      <xdr:rowOff>189080</xdr:rowOff>
    </xdr:from>
    <xdr:to>
      <xdr:col>10</xdr:col>
      <xdr:colOff>646153</xdr:colOff>
      <xdr:row>11</xdr:row>
      <xdr:rowOff>63904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DB6BE0B-CD86-6241-8B50-21497D59A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9483" y="1928003"/>
          <a:ext cx="460978" cy="460978"/>
        </a:xfrm>
        <a:prstGeom prst="rect">
          <a:avLst/>
        </a:prstGeom>
      </xdr:spPr>
    </xdr:pic>
    <xdr:clientData/>
  </xdr:twoCellAnchor>
  <xdr:twoCellAnchor editAs="oneCell">
    <xdr:from>
      <xdr:col>10</xdr:col>
      <xdr:colOff>185175</xdr:colOff>
      <xdr:row>14</xdr:row>
      <xdr:rowOff>0</xdr:rowOff>
    </xdr:from>
    <xdr:to>
      <xdr:col>10</xdr:col>
      <xdr:colOff>646153</xdr:colOff>
      <xdr:row>16</xdr:row>
      <xdr:rowOff>70208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30F11D1-8D56-2C49-9C68-85FE30DBED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199483" y="2911231"/>
          <a:ext cx="460978" cy="460978"/>
        </a:xfrm>
        <a:prstGeom prst="rect">
          <a:avLst/>
        </a:prstGeom>
      </xdr:spPr>
    </xdr:pic>
    <xdr:clientData/>
  </xdr:twoCellAnchor>
  <xdr:twoCellAnchor editAs="oneCell">
    <xdr:from>
      <xdr:col>10</xdr:col>
      <xdr:colOff>185175</xdr:colOff>
      <xdr:row>18</xdr:row>
      <xdr:rowOff>193561</xdr:rowOff>
    </xdr:from>
    <xdr:to>
      <xdr:col>10</xdr:col>
      <xdr:colOff>646153</xdr:colOff>
      <xdr:row>21</xdr:row>
      <xdr:rowOff>68385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EFBC591-CB1F-DE44-A7EE-C3B385C5E3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199483" y="3886330"/>
          <a:ext cx="460978" cy="460978"/>
        </a:xfrm>
        <a:prstGeom prst="rect">
          <a:avLst/>
        </a:prstGeom>
      </xdr:spPr>
    </xdr:pic>
    <xdr:clientData/>
  </xdr:twoCellAnchor>
  <xdr:twoCellAnchor editAs="oneCell">
    <xdr:from>
      <xdr:col>10</xdr:col>
      <xdr:colOff>185175</xdr:colOff>
      <xdr:row>24</xdr:row>
      <xdr:rowOff>0</xdr:rowOff>
    </xdr:from>
    <xdr:to>
      <xdr:col>10</xdr:col>
      <xdr:colOff>646153</xdr:colOff>
      <xdr:row>26</xdr:row>
      <xdr:rowOff>70209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A642341-B290-BE4D-AFF4-233CE2AD8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199483" y="4865077"/>
          <a:ext cx="460978" cy="460978"/>
        </a:xfrm>
        <a:prstGeom prst="rect">
          <a:avLst/>
        </a:prstGeom>
      </xdr:spPr>
    </xdr:pic>
    <xdr:clientData/>
  </xdr:twoCellAnchor>
  <xdr:twoCellAnchor editAs="oneCell">
    <xdr:from>
      <xdr:col>12</xdr:col>
      <xdr:colOff>166073</xdr:colOff>
      <xdr:row>8</xdr:row>
      <xdr:rowOff>189080</xdr:rowOff>
    </xdr:from>
    <xdr:to>
      <xdr:col>12</xdr:col>
      <xdr:colOff>627051</xdr:colOff>
      <xdr:row>11</xdr:row>
      <xdr:rowOff>63904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48990C0-0F28-0343-8052-F478279D6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528535" y="1928003"/>
          <a:ext cx="460978" cy="460978"/>
        </a:xfrm>
        <a:prstGeom prst="rect">
          <a:avLst/>
        </a:prstGeom>
      </xdr:spPr>
    </xdr:pic>
    <xdr:clientData/>
  </xdr:twoCellAnchor>
  <xdr:twoCellAnchor editAs="oneCell">
    <xdr:from>
      <xdr:col>12</xdr:col>
      <xdr:colOff>166073</xdr:colOff>
      <xdr:row>14</xdr:row>
      <xdr:rowOff>0</xdr:rowOff>
    </xdr:from>
    <xdr:to>
      <xdr:col>12</xdr:col>
      <xdr:colOff>627051</xdr:colOff>
      <xdr:row>16</xdr:row>
      <xdr:rowOff>70208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4C0D24A-A9CA-AE4E-A05B-E6C1A4370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528535" y="2911231"/>
          <a:ext cx="460978" cy="460978"/>
        </a:xfrm>
        <a:prstGeom prst="rect">
          <a:avLst/>
        </a:prstGeom>
      </xdr:spPr>
    </xdr:pic>
    <xdr:clientData/>
  </xdr:twoCellAnchor>
  <xdr:twoCellAnchor editAs="oneCell">
    <xdr:from>
      <xdr:col>12</xdr:col>
      <xdr:colOff>166073</xdr:colOff>
      <xdr:row>19</xdr:row>
      <xdr:rowOff>0</xdr:rowOff>
    </xdr:from>
    <xdr:to>
      <xdr:col>12</xdr:col>
      <xdr:colOff>627051</xdr:colOff>
      <xdr:row>21</xdr:row>
      <xdr:rowOff>70208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E81BC33E-1B4B-0244-AABC-02E1C30BF0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528535" y="3888154"/>
          <a:ext cx="460978" cy="460978"/>
        </a:xfrm>
        <a:prstGeom prst="rect">
          <a:avLst/>
        </a:prstGeom>
      </xdr:spPr>
    </xdr:pic>
    <xdr:clientData/>
  </xdr:twoCellAnchor>
  <xdr:twoCellAnchor editAs="oneCell">
    <xdr:from>
      <xdr:col>12</xdr:col>
      <xdr:colOff>143024</xdr:colOff>
      <xdr:row>23</xdr:row>
      <xdr:rowOff>172336</xdr:rowOff>
    </xdr:from>
    <xdr:to>
      <xdr:col>12</xdr:col>
      <xdr:colOff>650100</xdr:colOff>
      <xdr:row>26</xdr:row>
      <xdr:rowOff>93258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8DFBC47-DFAC-E542-8649-ED7467F355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505486" y="4842028"/>
          <a:ext cx="507076" cy="507076"/>
        </a:xfrm>
        <a:prstGeom prst="rect">
          <a:avLst/>
        </a:prstGeom>
      </xdr:spPr>
    </xdr:pic>
    <xdr:clientData/>
  </xdr:twoCellAnchor>
  <xdr:twoCellAnchor editAs="oneCell">
    <xdr:from>
      <xdr:col>14</xdr:col>
      <xdr:colOff>166073</xdr:colOff>
      <xdr:row>8</xdr:row>
      <xdr:rowOff>189080</xdr:rowOff>
    </xdr:from>
    <xdr:to>
      <xdr:col>14</xdr:col>
      <xdr:colOff>627051</xdr:colOff>
      <xdr:row>11</xdr:row>
      <xdr:rowOff>63904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CB00500-1F76-6943-B577-C2CA3CF71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876688" y="1928003"/>
          <a:ext cx="460978" cy="460978"/>
        </a:xfrm>
        <a:prstGeom prst="rect">
          <a:avLst/>
        </a:prstGeom>
      </xdr:spPr>
    </xdr:pic>
    <xdr:clientData/>
  </xdr:twoCellAnchor>
  <xdr:twoCellAnchor editAs="oneCell">
    <xdr:from>
      <xdr:col>14</xdr:col>
      <xdr:colOff>166073</xdr:colOff>
      <xdr:row>13</xdr:row>
      <xdr:rowOff>164253</xdr:rowOff>
    </xdr:from>
    <xdr:to>
      <xdr:col>14</xdr:col>
      <xdr:colOff>627051</xdr:colOff>
      <xdr:row>16</xdr:row>
      <xdr:rowOff>39077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681B2EF3-F844-D446-9AB0-660CB5A7F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876688" y="2880099"/>
          <a:ext cx="460978" cy="46097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117670</xdr:colOff>
      <xdr:row>18</xdr:row>
      <xdr:rowOff>146982</xdr:rowOff>
    </xdr:from>
    <xdr:to>
      <xdr:col>15</xdr:col>
      <xdr:colOff>1377</xdr:colOff>
      <xdr:row>21</xdr:row>
      <xdr:rowOff>118612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C2EF96EA-77A4-CB49-B2E3-C81ABB20E2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828285" y="3839751"/>
          <a:ext cx="557784" cy="557784"/>
        </a:xfrm>
        <a:prstGeom prst="rect">
          <a:avLst/>
        </a:prstGeom>
      </xdr:spPr>
    </xdr:pic>
    <xdr:clientData/>
  </xdr:twoCellAnchor>
  <xdr:twoCellAnchor editAs="oneCell">
    <xdr:from>
      <xdr:col>14</xdr:col>
      <xdr:colOff>166073</xdr:colOff>
      <xdr:row>23</xdr:row>
      <xdr:rowOff>185615</xdr:rowOff>
    </xdr:from>
    <xdr:to>
      <xdr:col>14</xdr:col>
      <xdr:colOff>627051</xdr:colOff>
      <xdr:row>26</xdr:row>
      <xdr:rowOff>60439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A4B3E361-45E2-A64D-93EE-19717D4B6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876688" y="4855307"/>
          <a:ext cx="460978" cy="460978"/>
        </a:xfrm>
        <a:prstGeom prst="rect">
          <a:avLst/>
        </a:prstGeom>
      </xdr:spPr>
    </xdr:pic>
    <xdr:clientData/>
  </xdr:twoCellAnchor>
  <xdr:twoCellAnchor editAs="oneCell">
    <xdr:from>
      <xdr:col>16</xdr:col>
      <xdr:colOff>164254</xdr:colOff>
      <xdr:row>8</xdr:row>
      <xdr:rowOff>189080</xdr:rowOff>
    </xdr:from>
    <xdr:to>
      <xdr:col>16</xdr:col>
      <xdr:colOff>625232</xdr:colOff>
      <xdr:row>11</xdr:row>
      <xdr:rowOff>63904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7D29C55-09E2-4B43-BB35-120D94E69F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223023" y="2123388"/>
          <a:ext cx="460978" cy="460978"/>
        </a:xfrm>
        <a:prstGeom prst="rect">
          <a:avLst/>
        </a:prstGeom>
      </xdr:spPr>
    </xdr:pic>
    <xdr:clientData/>
  </xdr:twoCellAnchor>
  <xdr:twoCellAnchor editAs="oneCell">
    <xdr:from>
      <xdr:col>16</xdr:col>
      <xdr:colOff>164254</xdr:colOff>
      <xdr:row>14</xdr:row>
      <xdr:rowOff>0</xdr:rowOff>
    </xdr:from>
    <xdr:to>
      <xdr:col>16</xdr:col>
      <xdr:colOff>625232</xdr:colOff>
      <xdr:row>16</xdr:row>
      <xdr:rowOff>70208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95404609-3CE0-EE43-B3D2-A786BC6A1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223023" y="3106615"/>
          <a:ext cx="460978" cy="460978"/>
        </a:xfrm>
        <a:prstGeom prst="rect">
          <a:avLst/>
        </a:prstGeom>
      </xdr:spPr>
    </xdr:pic>
    <xdr:clientData/>
  </xdr:twoCellAnchor>
  <xdr:twoCellAnchor editAs="oneCell">
    <xdr:from>
      <xdr:col>16</xdr:col>
      <xdr:colOff>164254</xdr:colOff>
      <xdr:row>18</xdr:row>
      <xdr:rowOff>195384</xdr:rowOff>
    </xdr:from>
    <xdr:to>
      <xdr:col>16</xdr:col>
      <xdr:colOff>625232</xdr:colOff>
      <xdr:row>21</xdr:row>
      <xdr:rowOff>70208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FE945BD4-D51F-8D40-910B-02B3F1EB4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223023" y="4083538"/>
          <a:ext cx="460978" cy="460978"/>
        </a:xfrm>
        <a:prstGeom prst="rect">
          <a:avLst/>
        </a:prstGeom>
      </xdr:spPr>
    </xdr:pic>
    <xdr:clientData/>
  </xdr:twoCellAnchor>
  <xdr:twoCellAnchor editAs="oneCell">
    <xdr:from>
      <xdr:col>16</xdr:col>
      <xdr:colOff>164254</xdr:colOff>
      <xdr:row>24</xdr:row>
      <xdr:rowOff>0</xdr:rowOff>
    </xdr:from>
    <xdr:to>
      <xdr:col>16</xdr:col>
      <xdr:colOff>625232</xdr:colOff>
      <xdr:row>26</xdr:row>
      <xdr:rowOff>70209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64715ADC-CDAF-9D4C-A5DF-78E68EC70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223023" y="4865077"/>
          <a:ext cx="460978" cy="460978"/>
        </a:xfrm>
        <a:prstGeom prst="rect">
          <a:avLst/>
        </a:prstGeom>
      </xdr:spPr>
    </xdr:pic>
    <xdr:clientData/>
  </xdr:twoCellAnchor>
  <xdr:twoCellAnchor editAs="oneCell">
    <xdr:from>
      <xdr:col>10</xdr:col>
      <xdr:colOff>224693</xdr:colOff>
      <xdr:row>1</xdr:row>
      <xdr:rowOff>135390</xdr:rowOff>
    </xdr:from>
    <xdr:to>
      <xdr:col>11</xdr:col>
      <xdr:colOff>108400</xdr:colOff>
      <xdr:row>2</xdr:row>
      <xdr:rowOff>312174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2E36E520-6D4D-6543-94B3-09D93774C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838462" y="711775"/>
          <a:ext cx="557784" cy="557784"/>
        </a:xfrm>
        <a:prstGeom prst="rect">
          <a:avLst/>
        </a:prstGeom>
      </xdr:spPr>
    </xdr:pic>
    <xdr:clientData/>
  </xdr:twoCellAnchor>
  <xdr:twoCellAnchor editAs="oneCell">
    <xdr:from>
      <xdr:col>11</xdr:col>
      <xdr:colOff>350755</xdr:colOff>
      <xdr:row>1</xdr:row>
      <xdr:rowOff>135390</xdr:rowOff>
    </xdr:from>
    <xdr:to>
      <xdr:col>12</xdr:col>
      <xdr:colOff>234462</xdr:colOff>
      <xdr:row>2</xdr:row>
      <xdr:rowOff>312174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61575953-102C-D345-B5CA-8E454A6A42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638601" y="711775"/>
          <a:ext cx="557784" cy="557784"/>
        </a:xfrm>
        <a:prstGeom prst="rect">
          <a:avLst/>
        </a:prstGeom>
      </xdr:spPr>
    </xdr:pic>
    <xdr:clientData/>
  </xdr:twoCellAnchor>
  <xdr:twoCellAnchor editAs="oneCell">
    <xdr:from>
      <xdr:col>12</xdr:col>
      <xdr:colOff>477752</xdr:colOff>
      <xdr:row>1</xdr:row>
      <xdr:rowOff>135390</xdr:rowOff>
    </xdr:from>
    <xdr:to>
      <xdr:col>13</xdr:col>
      <xdr:colOff>361459</xdr:colOff>
      <xdr:row>2</xdr:row>
      <xdr:rowOff>312174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58162017-A0CF-DD4B-A1CF-6D95E70CA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439675" y="711775"/>
          <a:ext cx="557784" cy="557784"/>
        </a:xfrm>
        <a:prstGeom prst="rect">
          <a:avLst/>
        </a:prstGeom>
      </xdr:spPr>
    </xdr:pic>
    <xdr:clientData/>
  </xdr:twoCellAnchor>
  <xdr:twoCellAnchor editAs="oneCell">
    <xdr:from>
      <xdr:col>13</xdr:col>
      <xdr:colOff>586156</xdr:colOff>
      <xdr:row>1</xdr:row>
      <xdr:rowOff>135390</xdr:rowOff>
    </xdr:from>
    <xdr:to>
      <xdr:col>14</xdr:col>
      <xdr:colOff>469863</xdr:colOff>
      <xdr:row>2</xdr:row>
      <xdr:rowOff>312174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947BF98D-9E11-5A4E-A0C2-3D3A0A8C6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222156" y="711775"/>
          <a:ext cx="557784" cy="557784"/>
        </a:xfrm>
        <a:prstGeom prst="rect">
          <a:avLst/>
        </a:prstGeom>
      </xdr:spPr>
    </xdr:pic>
    <xdr:clientData/>
  </xdr:twoCellAnchor>
  <xdr:twoCellAnchor editAs="oneCell">
    <xdr:from>
      <xdr:col>15</xdr:col>
      <xdr:colOff>18595</xdr:colOff>
      <xdr:row>1</xdr:row>
      <xdr:rowOff>135390</xdr:rowOff>
    </xdr:from>
    <xdr:to>
      <xdr:col>15</xdr:col>
      <xdr:colOff>576379</xdr:colOff>
      <xdr:row>2</xdr:row>
      <xdr:rowOff>312174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8118F07F-21E4-E34C-8649-482118EE81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002749" y="711775"/>
          <a:ext cx="557784" cy="557784"/>
        </a:xfrm>
        <a:prstGeom prst="rect">
          <a:avLst/>
        </a:prstGeom>
      </xdr:spPr>
    </xdr:pic>
    <xdr:clientData/>
  </xdr:twoCellAnchor>
  <xdr:twoCellAnchor editAs="oneCell">
    <xdr:from>
      <xdr:col>16</xdr:col>
      <xdr:colOff>205152</xdr:colOff>
      <xdr:row>1</xdr:row>
      <xdr:rowOff>135390</xdr:rowOff>
    </xdr:from>
    <xdr:to>
      <xdr:col>17</xdr:col>
      <xdr:colOff>88859</xdr:colOff>
      <xdr:row>2</xdr:row>
      <xdr:rowOff>312174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F019169E-AF50-8F4F-9211-EF11C2C1B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863383" y="711775"/>
          <a:ext cx="557784" cy="557784"/>
        </a:xfrm>
        <a:prstGeom prst="rect">
          <a:avLst/>
        </a:prstGeom>
      </xdr:spPr>
    </xdr:pic>
    <xdr:clientData/>
  </xdr:twoCellAnchor>
  <xdr:twoCellAnchor editAs="oneCell">
    <xdr:from>
      <xdr:col>0</xdr:col>
      <xdr:colOff>156308</xdr:colOff>
      <xdr:row>30</xdr:row>
      <xdr:rowOff>185615</xdr:rowOff>
    </xdr:from>
    <xdr:to>
      <xdr:col>3</xdr:col>
      <xdr:colOff>439615</xdr:colOff>
      <xdr:row>36</xdr:row>
      <xdr:rowOff>146538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56AF2F64-E6DC-3849-81AD-7BD31748D3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308" y="6799384"/>
          <a:ext cx="1152769" cy="115276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733EECD-22F2-4687-A508-22AE31C3C43D}" name="Table2" displayName="Table2" ref="C4:D10" totalsRowShown="0" headerRowDxfId="28">
  <autoFilter ref="C4:D10" xr:uid="{F4EC8B34-1B8F-4C40-96F7-5FE259785305}"/>
  <tableColumns count="2">
    <tableColumn id="1" xr3:uid="{43FD779D-6631-4CFB-A0F7-D683A83F952F}" name="ENERGY" dataDxfId="27"/>
    <tableColumn id="2" xr3:uid="{AAC6604C-824C-4FED-87B3-8A3FA1884C37}" name=" 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EF47DF9-44C1-BC4C-82DB-453B1B019D30}" name="Fish" displayName="Fish" ref="S11:S42" totalsRowShown="0">
  <autoFilter ref="S11:S42" xr:uid="{F768617C-8D47-F444-84F2-DEA02C43F4FE}"/>
  <sortState xmlns:xlrd2="http://schemas.microsoft.com/office/spreadsheetml/2017/richdata2" ref="S12:S42">
    <sortCondition ref="S11:S42"/>
  </sortState>
  <tableColumns count="1">
    <tableColumn id="1" xr3:uid="{4367DDD1-60CA-A346-8F70-44137AB132AA}" name="Fish"/>
  </tableColumns>
  <tableStyleInfo name="TableStyleLight8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3671958-AC65-4A4E-842E-9981E4826B12}" name="Fruit" displayName="Fruit" ref="T11:T37" totalsRowShown="0">
  <autoFilter ref="T11:T37" xr:uid="{6A25E12B-8649-254A-A0BD-4EDDF98DF327}"/>
  <sortState xmlns:xlrd2="http://schemas.microsoft.com/office/spreadsheetml/2017/richdata2" ref="T12:T37">
    <sortCondition ref="T11:T37"/>
  </sortState>
  <tableColumns count="1">
    <tableColumn id="1" xr3:uid="{5F5071CC-71B9-5741-8FBD-4D58BDC503C3}" name="Fruit"/>
  </tableColumns>
  <tableStyleInfo name="TableStyleLight8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83E3E563-AC49-654B-9F9D-C496FAF4EC2B}" name="Grains" displayName="Grains" ref="U11:U17" totalsRowShown="0">
  <autoFilter ref="U11:U17" xr:uid="{F7462013-041C-E746-B7C8-E605B05E0D81}"/>
  <sortState xmlns:xlrd2="http://schemas.microsoft.com/office/spreadsheetml/2017/richdata2" ref="U12:U17">
    <sortCondition ref="U11:U17"/>
  </sortState>
  <tableColumns count="1">
    <tableColumn id="1" xr3:uid="{D2DC1D7C-AF71-244E-AB14-9FDA66A2E078}" name="Grains"/>
  </tableColumns>
  <tableStyleInfo name="TableStyleLight8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A14604BE-D58C-A84F-BE17-9A1D8CD7361D}" name="Legumes" displayName="Legumes" ref="V11:V21" totalsRowShown="0">
  <autoFilter ref="V11:V21" xr:uid="{28618DE6-3B5F-8E4C-AEF9-FB5857E864B0}"/>
  <sortState xmlns:xlrd2="http://schemas.microsoft.com/office/spreadsheetml/2017/richdata2" ref="V12:V21">
    <sortCondition ref="V11:V21"/>
  </sortState>
  <tableColumns count="1">
    <tableColumn id="1" xr3:uid="{658971ED-EB98-0743-9892-465ACD3A2203}" name="Legumes"/>
  </tableColumns>
  <tableStyleInfo name="TableStyleLight8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4A3EF231-DB80-2245-809B-C1142145F2E7}" name="Meat" displayName="Meat" ref="W11:W28" totalsRowShown="0">
  <autoFilter ref="W11:W28" xr:uid="{60A35FEA-5F49-C142-B6C9-DC0D1F383FFD}"/>
  <sortState xmlns:xlrd2="http://schemas.microsoft.com/office/spreadsheetml/2017/richdata2" ref="W12:W28">
    <sortCondition ref="W11:W28"/>
  </sortState>
  <tableColumns count="1">
    <tableColumn id="1" xr3:uid="{3B0E9603-4C81-814E-875F-F037B191A6A3}" name="Meat"/>
  </tableColumns>
  <tableStyleInfo name="TableStyleLight8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F7ED9BB-78DC-7C4D-B5CF-E9E16F439C1A}" name="Poultry" displayName="Poultry" ref="X11:X15" totalsRowShown="0">
  <autoFilter ref="X11:X15" xr:uid="{F001BD5B-A433-F847-B671-C7447BE62BAB}"/>
  <sortState xmlns:xlrd2="http://schemas.microsoft.com/office/spreadsheetml/2017/richdata2" ref="X12:X15">
    <sortCondition ref="X11:X15"/>
  </sortState>
  <tableColumns count="1">
    <tableColumn id="1" xr3:uid="{FA950554-F70E-8747-9E25-7EB5A6A02555}" name="Poultry"/>
  </tableColumns>
  <tableStyleInfo name="TableStyleLight8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C054812D-272A-384E-B418-A4774D02ACE0}" name="Seeds_Nuts" displayName="Seeds_Nuts" ref="Y11:Y23" totalsRowShown="0">
  <autoFilter ref="Y11:Y23" xr:uid="{4A26C740-49CE-524A-8B2C-42B2D4037167}"/>
  <sortState xmlns:xlrd2="http://schemas.microsoft.com/office/spreadsheetml/2017/richdata2" ref="Y12:Y23">
    <sortCondition ref="Y11:Y23"/>
  </sortState>
  <tableColumns count="1">
    <tableColumn id="1" xr3:uid="{98B120B5-BA2C-2E41-BAAD-6412617C4816}" name="Seeds/Nuts"/>
  </tableColumns>
  <tableStyleInfo name="TableStyleLight8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B4ABB3C2-9DBF-AE4E-BF8D-3424D0F6B6F6}" name="Vegetables" displayName="Vegetables" ref="Z11:Z43" totalsRowShown="0">
  <autoFilter ref="Z11:Z43" xr:uid="{BE0F9A57-147F-B846-AAD0-DD76A1A52293}"/>
  <sortState xmlns:xlrd2="http://schemas.microsoft.com/office/spreadsheetml/2017/richdata2" ref="Z12:Z43">
    <sortCondition ref="Z11:Z43"/>
  </sortState>
  <tableColumns count="1">
    <tableColumn id="1" xr3:uid="{E7422DBE-5F5E-D941-857A-E028A48C7DB4}" name="Vegetables"/>
  </tableColumns>
  <tableStyleInfo name="TableStyleLight8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1C7F7EF-D768-A74E-9277-B5D4D35B9737}" name="Blank" displayName="Blank" ref="Q11:Q12" totalsRowShown="0">
  <autoFilter ref="Q11:Q12" xr:uid="{CEA90BB6-3975-CF45-AC56-12D2D8DA4609}"/>
  <tableColumns count="1">
    <tableColumn id="1" xr3:uid="{CE36FB95-BEFA-3B46-8213-55A3CF8A44EC}" name="Please_select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1C7DE43-0E17-4C20-AEE4-AA2B233B049B}" name="Table4" displayName="Table4" ref="F4:G10" totalsRowShown="0" headerRowDxfId="26">
  <autoFilter ref="F4:G10" xr:uid="{0988EDCC-B1EA-4E58-BD34-B736BEAA4F65}"/>
  <tableColumns count="2">
    <tableColumn id="1" xr3:uid="{AE055D29-0E6E-4D6C-B4C2-74D2F20BD451}" name="WASTE" dataDxfId="25"/>
    <tableColumn id="2" xr3:uid="{C17B4515-5C85-4801-8CF7-5DFEBFEEBA19}" name="kgCO2/kg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A1C6006-8375-4069-93A1-1A790D804191}" name="Table5" displayName="Table5" ref="C12:D19" totalsRowShown="0">
  <autoFilter ref="C12:D19" xr:uid="{34A2D294-A805-42BA-949D-26AE241C71F0}"/>
  <tableColumns count="2">
    <tableColumn id="1" xr3:uid="{FC0F6D3F-3B67-418F-B8C4-0738DCC8DA37}" name="TRANSPORT" dataDxfId="24"/>
    <tableColumn id="2" xr3:uid="{9821969F-78D0-4A14-B70D-4414B6E9DB63}" name="kgCO2/km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8107714-AA9A-49D8-95BC-7F33F2E12067}" name="Table6" displayName="Table6" ref="I4:K10" totalsRowShown="0">
  <autoFilter ref="I4:K10" xr:uid="{189D056C-A322-4BAC-B99B-0663778FC2ED}"/>
  <tableColumns count="3">
    <tableColumn id="1" xr3:uid="{CE2049C2-8C02-4775-9D1A-EE553A1484EF}" name="ENVIRONMENT"/>
    <tableColumn id="2" xr3:uid="{7147C4EB-9A4E-4F98-8CE1-EDC560740E31}" name="value"/>
    <tableColumn id="3" xr3:uid="{3B0532BC-9007-4DB3-9937-2990AFEE2EED}" name="Column2"/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FBBEB19-A812-4717-8D81-DCB8A3BDF9B3}" name="Table8" displayName="Table8" ref="F12:G18" totalsRowShown="0" headerRowDxfId="23">
  <autoFilter ref="F12:G18" xr:uid="{F2C37B98-03BD-44C7-B5A4-73BF89170C68}"/>
  <tableColumns count="2">
    <tableColumn id="1" xr3:uid="{1530DF3A-5BC9-424B-B89C-BB6866FC9298}" name="FLIGHTS" dataDxfId="22"/>
    <tableColumn id="2" xr3:uid="{EFB7ACE0-1D5B-4495-9D4C-1220E809195D}" name="kgCO2/flight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694C571-67CF-4A87-BF62-82B7BBE26490}" name="Table9" displayName="Table9" ref="I12:J18" totalsRowShown="0" headerRowDxfId="21">
  <autoFilter ref="I12:J18" xr:uid="{FBFA24F2-1BFD-48C8-988F-3449C22F02AB}"/>
  <tableColumns count="2">
    <tableColumn id="1" xr3:uid="{2C0DCC9E-7294-42E0-8B85-FEC5D47552D1}" name="OFFICE" dataDxfId="20"/>
    <tableColumn id="2" xr3:uid="{5A69A38A-4C69-4FDD-8AD0-184BBE839AF6}" name="kgCO2/kg"/>
  </tableColumns>
  <tableStyleInfo name="TableStyleMedium5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0EAD1D3-303D-4158-9ECA-B3D88173871C}" name="Table1" displayName="Table1" ref="C11:N156" totalsRowShown="0" headerRowDxfId="19" dataDxfId="17" headerRowBorderDxfId="18" tableBorderDxfId="16">
  <autoFilter ref="C11:N156" xr:uid="{219A1E9B-7DEE-4892-B7F1-100DF8D87127}"/>
  <sortState xmlns:xlrd2="http://schemas.microsoft.com/office/spreadsheetml/2017/richdata2" ref="C12:N156">
    <sortCondition ref="D11:D156"/>
  </sortState>
  <tableColumns count="12">
    <tableColumn id="1" xr3:uid="{E785BA35-22B0-4E60-A754-D24D50357611}" name="Food" dataDxfId="15"/>
    <tableColumn id="12" xr3:uid="{69434E13-03F3-4341-A014-794F707237D9}" name="Category" dataDxfId="14"/>
    <tableColumn id="2" xr3:uid="{18959923-16DE-4385-A6CB-B3401CC01C7E}" name="Median" dataDxfId="13"/>
    <tableColumn id="3" xr3:uid="{06C606DA-98CF-4503-B8ED-F15C6E21146C}" name="Mean" dataDxfId="12"/>
    <tableColumn id="4" xr3:uid="{577291C1-854A-48FE-9673-32A3FDE7815E}" name="Stdev" dataDxfId="11"/>
    <tableColumn id="5" xr3:uid="{D6DDC8B8-51FE-4AE1-9919-FC6F6480E0B4}" name="Deviation from mean" dataDxfId="10"/>
    <tableColumn id="6" xr3:uid="{0AA3CA4E-6D8A-45B5-AE9A-D006168074D7}" name="Min" dataDxfId="9"/>
    <tableColumn id="7" xr3:uid="{00447E5E-CFBA-40D5-827F-5DA153825C2B}" name="Max" dataDxfId="8"/>
    <tableColumn id="8" xr3:uid="{6E32CA2A-A2CE-4062-A93C-A966A8E07179}" name="Q1" dataDxfId="7"/>
    <tableColumn id="9" xr3:uid="{4A1A0BA5-C278-4A82-957B-7F0A21613E68}" name="Q3" dataDxfId="6"/>
    <tableColumn id="10" xr3:uid="{DB266833-A19E-45F3-80AC-486E25AFD4F8}" name="No. of LCA studies" dataDxfId="5"/>
    <tableColumn id="11" xr3:uid="{A677DB4E-9B18-457F-9AF7-47AB42578980}" name="No. of GWP values" dataDxfId="4"/>
  </tableColumns>
  <tableStyleInfo name="TableStyleDark10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2518214-90EA-264D-92B8-07572516D2A5}" name="FoodCategories" displayName="FoodCategories" ref="P11:P21" totalsRowShown="0" headerRowDxfId="3" dataDxfId="2" tableBorderDxfId="1">
  <autoFilter ref="P11:P21" xr:uid="{382F0611-BE72-E44A-922C-CC9E855F237B}"/>
  <sortState xmlns:xlrd2="http://schemas.microsoft.com/office/spreadsheetml/2017/richdata2" ref="P12:P21">
    <sortCondition ref="P11:P21"/>
  </sortState>
  <tableColumns count="1">
    <tableColumn id="1" xr3:uid="{117E5955-F9B8-0345-8C14-B1C3BF42CD74}" name="Categories" dataDxfId="0"/>
  </tableColumns>
  <tableStyleInfo name="TableStyleMedium14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E4E1364-7032-E245-9652-0168C185DC09}" name="Dairy" displayName="Dairy" ref="R11:R17" totalsRowShown="0">
  <autoFilter ref="R11:R17" xr:uid="{2DD0FD6D-C4A1-8E42-B8F3-2838680FB94C}"/>
  <sortState xmlns:xlrd2="http://schemas.microsoft.com/office/spreadsheetml/2017/richdata2" ref="R12:R17">
    <sortCondition ref="R11:R17"/>
  </sortState>
  <tableColumns count="1">
    <tableColumn id="1" xr3:uid="{DDCED76A-5C23-7041-85B1-2687556942A1}" name="Dairy"/>
  </tableColumns>
  <tableStyleInfo name="TableStyleLight8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Banded">
      <a:dk1>
        <a:srgbClr val="2C2C2C"/>
      </a:dk1>
      <a:lt1>
        <a:srgbClr val="FFFFFF"/>
      </a:lt1>
      <a:dk2>
        <a:srgbClr val="099BDD"/>
      </a:dk2>
      <a:lt2>
        <a:srgbClr val="F2F2F2"/>
      </a:lt2>
      <a:accent1>
        <a:srgbClr val="FFC000"/>
      </a:accent1>
      <a:accent2>
        <a:srgbClr val="A5D028"/>
      </a:accent2>
      <a:accent3>
        <a:srgbClr val="08CC78"/>
      </a:accent3>
      <a:accent4>
        <a:srgbClr val="F24099"/>
      </a:accent4>
      <a:accent5>
        <a:srgbClr val="828288"/>
      </a:accent5>
      <a:accent6>
        <a:srgbClr val="F56617"/>
      </a:accent6>
      <a:hlink>
        <a:srgbClr val="005DBA"/>
      </a:hlink>
      <a:folHlink>
        <a:srgbClr val="6C606A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hyperlink" Target="https://carbonneutral.com.au/carbon-calculator/" TargetMode="External"/><Relationship Id="rId1" Type="http://schemas.openxmlformats.org/officeDocument/2006/relationships/hyperlink" Target="https://www.greenvehicleguide.gov.au/Vehicle/" TargetMode="External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4.xml"/><Relationship Id="rId3" Type="http://schemas.openxmlformats.org/officeDocument/2006/relationships/table" Target="../tables/table9.xml"/><Relationship Id="rId7" Type="http://schemas.openxmlformats.org/officeDocument/2006/relationships/table" Target="../tables/table13.xml"/><Relationship Id="rId12" Type="http://schemas.openxmlformats.org/officeDocument/2006/relationships/table" Target="../tables/table18.xml"/><Relationship Id="rId2" Type="http://schemas.openxmlformats.org/officeDocument/2006/relationships/table" Target="../tables/table8.xml"/><Relationship Id="rId1" Type="http://schemas.openxmlformats.org/officeDocument/2006/relationships/table" Target="../tables/table7.xml"/><Relationship Id="rId6" Type="http://schemas.openxmlformats.org/officeDocument/2006/relationships/table" Target="../tables/table12.xml"/><Relationship Id="rId11" Type="http://schemas.openxmlformats.org/officeDocument/2006/relationships/table" Target="../tables/table17.xml"/><Relationship Id="rId5" Type="http://schemas.openxmlformats.org/officeDocument/2006/relationships/table" Target="../tables/table11.xml"/><Relationship Id="rId10" Type="http://schemas.openxmlformats.org/officeDocument/2006/relationships/table" Target="../tables/table16.xml"/><Relationship Id="rId4" Type="http://schemas.openxmlformats.org/officeDocument/2006/relationships/table" Target="../tables/table10.xml"/><Relationship Id="rId9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01511-9411-40A3-AF81-716B671959CF}">
  <sheetPr codeName="Sheet1"/>
  <dimension ref="A1:T42"/>
  <sheetViews>
    <sheetView tabSelected="1" zoomScale="130" zoomScaleNormal="130" workbookViewId="0">
      <selection activeCell="G11" sqref="G11"/>
    </sheetView>
  </sheetViews>
  <sheetFormatPr baseColWidth="10" defaultColWidth="8.83203125" defaultRowHeight="15"/>
  <cols>
    <col min="1" max="2" width="4.1640625" customWidth="1"/>
    <col min="3" max="3" width="3" customWidth="1"/>
    <col min="4" max="4" width="10.33203125" customWidth="1"/>
    <col min="5" max="5" width="14.1640625" customWidth="1"/>
    <col min="6" max="6" width="13.83203125" customWidth="1"/>
    <col min="7" max="8" width="12.5" customWidth="1"/>
    <col min="9" max="9" width="3" customWidth="1"/>
  </cols>
  <sheetData>
    <row r="1" spans="1:20" ht="45" customHeight="1">
      <c r="A1" s="41"/>
      <c r="B1" s="41"/>
      <c r="C1" s="41"/>
      <c r="D1" s="57" t="s">
        <v>291</v>
      </c>
      <c r="E1" s="41"/>
      <c r="F1" s="41"/>
      <c r="G1" s="41"/>
      <c r="H1" s="58" t="s">
        <v>300</v>
      </c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4"/>
    </row>
    <row r="2" spans="1:20" ht="30" customHeight="1">
      <c r="A2" s="41"/>
      <c r="B2" s="41"/>
      <c r="C2" s="37"/>
      <c r="D2" s="73" t="s">
        <v>286</v>
      </c>
      <c r="E2" s="74"/>
      <c r="F2" s="71" t="s">
        <v>0</v>
      </c>
      <c r="G2" s="71"/>
      <c r="H2" s="71"/>
      <c r="I2" s="39"/>
      <c r="J2" s="41"/>
      <c r="K2" s="39"/>
      <c r="L2" s="39"/>
      <c r="M2" s="39"/>
      <c r="N2" s="39"/>
      <c r="O2" s="39"/>
      <c r="P2" s="39"/>
      <c r="Q2" s="39"/>
      <c r="R2" s="39"/>
      <c r="S2" s="41"/>
      <c r="T2" s="44"/>
    </row>
    <row r="3" spans="1:20" ht="30" customHeight="1">
      <c r="A3" s="41"/>
      <c r="B3" s="41"/>
      <c r="C3" s="37"/>
      <c r="D3" s="75" t="s">
        <v>285</v>
      </c>
      <c r="E3" s="76"/>
      <c r="F3" s="72">
        <v>4</v>
      </c>
      <c r="G3" s="72"/>
      <c r="H3" s="72"/>
      <c r="I3" s="40"/>
      <c r="J3" s="41"/>
      <c r="K3" s="39"/>
      <c r="L3" s="39"/>
      <c r="M3" s="39"/>
      <c r="N3" s="39"/>
      <c r="O3" s="39"/>
      <c r="P3" s="39"/>
      <c r="Q3" s="39"/>
      <c r="R3" s="39"/>
      <c r="S3" s="41"/>
      <c r="T3" s="44"/>
    </row>
    <row r="4" spans="1:20" ht="15" customHeight="1">
      <c r="A4" s="41"/>
      <c r="B4" s="41"/>
      <c r="C4" s="36"/>
      <c r="D4" s="36"/>
      <c r="E4" s="36"/>
      <c r="F4" s="36"/>
      <c r="G4" s="36"/>
      <c r="H4" s="36"/>
      <c r="I4" s="41"/>
      <c r="J4" s="41"/>
      <c r="K4" s="39"/>
      <c r="L4" s="39" t="s">
        <v>303</v>
      </c>
      <c r="M4" s="39"/>
      <c r="N4" s="39"/>
      <c r="O4" s="39"/>
      <c r="P4" s="39"/>
      <c r="Q4" s="39"/>
      <c r="R4" s="39"/>
      <c r="S4" s="41"/>
      <c r="T4" s="44"/>
    </row>
    <row r="5" spans="1:20" ht="15" customHeight="1">
      <c r="A5" s="41"/>
      <c r="B5" s="41"/>
      <c r="C5" s="42"/>
      <c r="D5" s="78" t="s">
        <v>1</v>
      </c>
      <c r="E5" s="78" t="s">
        <v>2</v>
      </c>
      <c r="F5" s="79" t="s">
        <v>3</v>
      </c>
      <c r="G5" s="79" t="s">
        <v>4</v>
      </c>
      <c r="H5" s="79" t="s">
        <v>5</v>
      </c>
      <c r="I5" s="79"/>
      <c r="J5" s="41"/>
      <c r="K5" s="39"/>
      <c r="L5" s="39" t="s">
        <v>302</v>
      </c>
      <c r="M5" s="39"/>
      <c r="N5" s="39"/>
      <c r="O5" s="39"/>
      <c r="P5" s="39"/>
      <c r="Q5" s="39"/>
      <c r="R5" s="39"/>
      <c r="S5" s="41"/>
      <c r="T5" s="44"/>
    </row>
    <row r="6" spans="1:20" ht="15" customHeight="1">
      <c r="A6" s="41"/>
      <c r="B6" s="41"/>
      <c r="C6" s="42"/>
      <c r="D6" s="78"/>
      <c r="E6" s="78"/>
      <c r="F6" s="79"/>
      <c r="G6" s="79"/>
      <c r="H6" s="79"/>
      <c r="I6" s="79"/>
      <c r="J6" s="41"/>
      <c r="K6" s="39"/>
      <c r="L6" s="39" t="s">
        <v>299</v>
      </c>
      <c r="M6" s="39"/>
      <c r="N6" s="39"/>
      <c r="O6" s="39"/>
      <c r="P6" s="39"/>
      <c r="Q6" s="39"/>
      <c r="R6" s="39"/>
      <c r="S6" s="41"/>
      <c r="T6" s="44"/>
    </row>
    <row r="7" spans="1:20" ht="15" customHeight="1">
      <c r="A7" s="41"/>
      <c r="B7" s="41"/>
      <c r="C7" s="42"/>
      <c r="D7" s="43"/>
      <c r="E7" s="43"/>
      <c r="F7" s="56" t="s">
        <v>6</v>
      </c>
      <c r="G7" s="56" t="s">
        <v>7</v>
      </c>
      <c r="H7" s="80" t="s">
        <v>8</v>
      </c>
      <c r="I7" s="80"/>
      <c r="J7" s="41"/>
      <c r="K7" s="39"/>
      <c r="L7" s="39" t="s">
        <v>301</v>
      </c>
      <c r="M7" s="39"/>
      <c r="N7" s="39"/>
      <c r="O7" s="39"/>
      <c r="P7" s="39"/>
      <c r="Q7" s="39"/>
      <c r="R7" s="39"/>
      <c r="S7" s="41"/>
      <c r="T7" s="44"/>
    </row>
    <row r="8" spans="1:20">
      <c r="A8" s="41"/>
      <c r="B8" s="41"/>
      <c r="C8" s="46">
        <v>1</v>
      </c>
      <c r="D8" s="67" t="s">
        <v>294</v>
      </c>
      <c r="E8" s="68" t="s">
        <v>13</v>
      </c>
      <c r="F8" s="38">
        <f>IF($E8="",0,INDEX('Reference data'!$C$12:$E$156,MATCH('Grocery List'!E8,'Reference data'!$C$12:$C$156,0),3))</f>
        <v>27.8</v>
      </c>
      <c r="G8" s="69">
        <v>0.45</v>
      </c>
      <c r="H8" s="77">
        <f>ROUND(G8*F8,3)</f>
        <v>12.51</v>
      </c>
      <c r="I8" s="77"/>
      <c r="J8" s="41"/>
      <c r="K8" s="81" t="s">
        <v>248</v>
      </c>
      <c r="L8" s="81"/>
      <c r="M8" s="82" t="s">
        <v>263</v>
      </c>
      <c r="N8" s="82"/>
      <c r="O8" s="81" t="s">
        <v>266</v>
      </c>
      <c r="P8" s="81"/>
      <c r="Q8" s="82" t="s">
        <v>288</v>
      </c>
      <c r="R8" s="82"/>
      <c r="S8" s="41"/>
      <c r="T8" s="44"/>
    </row>
    <row r="9" spans="1:20">
      <c r="A9" s="41"/>
      <c r="B9" s="41"/>
      <c r="C9" s="46">
        <v>2</v>
      </c>
      <c r="D9" s="67" t="s">
        <v>44</v>
      </c>
      <c r="E9" s="68" t="s">
        <v>11</v>
      </c>
      <c r="F9" s="38">
        <f>IF($E9="",0,INDEX('Reference data'!$C$12:$E$156,MATCH('Grocery List'!E9,'Reference data'!$C$12:$C$156,0),3))</f>
        <v>2.5499999999999998</v>
      </c>
      <c r="G9" s="69">
        <v>0.8</v>
      </c>
      <c r="H9" s="77">
        <f>ROUND(G9*F9,3)</f>
        <v>2.04</v>
      </c>
      <c r="I9" s="77"/>
      <c r="J9" s="41"/>
      <c r="K9" s="81"/>
      <c r="L9" s="81"/>
      <c r="M9" s="82"/>
      <c r="N9" s="82"/>
      <c r="O9" s="81"/>
      <c r="P9" s="81"/>
      <c r="Q9" s="82"/>
      <c r="R9" s="82"/>
      <c r="S9" s="41"/>
      <c r="T9" s="44"/>
    </row>
    <row r="10" spans="1:20">
      <c r="A10" s="41"/>
      <c r="B10" s="41"/>
      <c r="C10" s="46">
        <v>3</v>
      </c>
      <c r="D10" s="67" t="s">
        <v>40</v>
      </c>
      <c r="E10" s="68" t="s">
        <v>175</v>
      </c>
      <c r="F10" s="38">
        <f>IF($E10="",0,INDEX('Reference data'!$C$12:$E$156,MATCH('Grocery List'!E10,'Reference data'!$C$12:$C$156,0),3))</f>
        <v>0.38</v>
      </c>
      <c r="G10" s="69">
        <v>0.5</v>
      </c>
      <c r="H10" s="77">
        <f t="shared" ref="H10:H22" si="0">ROUND(G10*F10,3)</f>
        <v>0.19</v>
      </c>
      <c r="I10" s="77"/>
      <c r="J10" s="41"/>
      <c r="K10" s="50"/>
      <c r="L10" s="52">
        <f>G25/'Emissions stats'!D6</f>
        <v>29.444444444444443</v>
      </c>
      <c r="M10" s="45"/>
      <c r="N10" s="53">
        <f>G25/'Emissions stats'!D13</f>
        <v>84.126984126984127</v>
      </c>
      <c r="O10" s="50"/>
      <c r="P10" s="52">
        <f>G25/'Emissions stats'!D14</f>
        <v>45.689655172413786</v>
      </c>
      <c r="Q10" s="45"/>
      <c r="R10" s="53">
        <f>G25/'Emissions stats'!G5</f>
        <v>1.8275862068965518</v>
      </c>
      <c r="S10" s="41"/>
      <c r="T10" s="44"/>
    </row>
    <row r="11" spans="1:20">
      <c r="A11" s="41"/>
      <c r="B11" s="41"/>
      <c r="C11" s="46">
        <v>4</v>
      </c>
      <c r="D11" s="67" t="s">
        <v>40</v>
      </c>
      <c r="E11" s="68" t="s">
        <v>122</v>
      </c>
      <c r="F11" s="38">
        <f>IF($E11="",0,INDEX('Reference data'!$C$12:$E$156,MATCH('Grocery List'!E11,'Reference data'!$C$12:$C$156,0),3))</f>
        <v>0.56999999999999995</v>
      </c>
      <c r="G11" s="69">
        <v>0.01</v>
      </c>
      <c r="H11" s="77">
        <f t="shared" si="0"/>
        <v>6.0000000000000001E-3</v>
      </c>
      <c r="I11" s="77"/>
      <c r="J11" s="41"/>
      <c r="K11" s="50"/>
      <c r="L11" s="51" t="s">
        <v>279</v>
      </c>
      <c r="M11" s="45"/>
      <c r="N11" s="47" t="s">
        <v>282</v>
      </c>
      <c r="O11" s="50"/>
      <c r="P11" s="51" t="s">
        <v>282</v>
      </c>
      <c r="Q11" s="45"/>
      <c r="R11" s="47" t="s">
        <v>280</v>
      </c>
      <c r="S11" s="41"/>
      <c r="T11" s="44"/>
    </row>
    <row r="12" spans="1:20">
      <c r="A12" s="41"/>
      <c r="B12" s="41"/>
      <c r="C12" s="46">
        <v>5</v>
      </c>
      <c r="D12" s="67" t="s">
        <v>40</v>
      </c>
      <c r="E12" s="68" t="s">
        <v>218</v>
      </c>
      <c r="F12" s="38">
        <f>IF($E12="",0,INDEX('Reference data'!$C$12:$E$156,MATCH('Grocery List'!E12,'Reference data'!$C$12:$C$156,0),3))</f>
        <v>0.45</v>
      </c>
      <c r="G12" s="69">
        <v>0.25</v>
      </c>
      <c r="H12" s="77">
        <f t="shared" si="0"/>
        <v>0.113</v>
      </c>
      <c r="I12" s="77"/>
      <c r="J12" s="41"/>
      <c r="K12" s="50"/>
      <c r="L12" s="51"/>
      <c r="M12" s="45"/>
      <c r="N12" s="47"/>
      <c r="O12" s="50"/>
      <c r="P12" s="51"/>
      <c r="Q12" s="45"/>
      <c r="R12" s="47"/>
      <c r="S12" s="41"/>
      <c r="T12" s="44"/>
    </row>
    <row r="13" spans="1:20">
      <c r="A13" s="41"/>
      <c r="B13" s="41"/>
      <c r="C13" s="46">
        <v>6</v>
      </c>
      <c r="D13" s="67" t="s">
        <v>40</v>
      </c>
      <c r="E13" s="68" t="s">
        <v>9</v>
      </c>
      <c r="F13" s="38">
        <f>IF($E13="",0,INDEX('Reference data'!$C$12:$E$156,MATCH('Grocery List'!E13,'Reference data'!$C$12:$C$156,0),3))</f>
        <v>0.17</v>
      </c>
      <c r="G13" s="69">
        <v>0.03</v>
      </c>
      <c r="H13" s="77">
        <f t="shared" si="0"/>
        <v>5.0000000000000001E-3</v>
      </c>
      <c r="I13" s="77"/>
      <c r="J13" s="41"/>
      <c r="K13" s="82" t="s">
        <v>251</v>
      </c>
      <c r="L13" s="82"/>
      <c r="M13" s="81" t="s">
        <v>269</v>
      </c>
      <c r="N13" s="81"/>
      <c r="O13" s="82" t="s">
        <v>271</v>
      </c>
      <c r="P13" s="82"/>
      <c r="Q13" s="81" t="s">
        <v>289</v>
      </c>
      <c r="R13" s="81"/>
      <c r="S13" s="41"/>
      <c r="T13" s="44"/>
    </row>
    <row r="14" spans="1:20">
      <c r="A14" s="41"/>
      <c r="B14" s="41"/>
      <c r="C14" s="46">
        <v>7</v>
      </c>
      <c r="D14" s="67" t="s">
        <v>76</v>
      </c>
      <c r="E14" s="68" t="s">
        <v>77</v>
      </c>
      <c r="F14" s="38">
        <f>IF($E14="",0,INDEX('Reference data'!$C$12:$E$156,MATCH('Grocery List'!E14,'Reference data'!$C$12:$C$156,0),3))</f>
        <v>9.25</v>
      </c>
      <c r="G14" s="69">
        <v>0.5</v>
      </c>
      <c r="H14" s="77">
        <f t="shared" si="0"/>
        <v>4.625</v>
      </c>
      <c r="I14" s="77"/>
      <c r="J14" s="41"/>
      <c r="K14" s="82"/>
      <c r="L14" s="82"/>
      <c r="M14" s="81"/>
      <c r="N14" s="81"/>
      <c r="O14" s="82"/>
      <c r="P14" s="82"/>
      <c r="Q14" s="81"/>
      <c r="R14" s="81"/>
      <c r="S14" s="41"/>
      <c r="T14" s="44"/>
    </row>
    <row r="15" spans="1:20">
      <c r="A15" s="41"/>
      <c r="B15" s="41"/>
      <c r="C15" s="46">
        <v>8</v>
      </c>
      <c r="D15" s="67" t="s">
        <v>76</v>
      </c>
      <c r="E15" s="68" t="s">
        <v>89</v>
      </c>
      <c r="F15" s="38">
        <f>IF($E15="",0,INDEX('Reference data'!$C$12:$E$156,MATCH('Grocery List'!E15,'Reference data'!$C$12:$C$156,0),3))</f>
        <v>8.5500000000000007</v>
      </c>
      <c r="G15" s="69">
        <v>0.2</v>
      </c>
      <c r="H15" s="77">
        <f t="shared" si="0"/>
        <v>1.71</v>
      </c>
      <c r="I15" s="77"/>
      <c r="J15" s="41"/>
      <c r="K15" s="45"/>
      <c r="L15" s="53">
        <f>G25/'Emissions stats'!D7</f>
        <v>5.8888888888888884</v>
      </c>
      <c r="M15" s="50"/>
      <c r="N15" s="52">
        <f>G25/'Emissions stats'!D15</f>
        <v>38.405797101449274</v>
      </c>
      <c r="O15" s="45"/>
      <c r="P15" s="53">
        <f>G25/'Emissions stats'!D16</f>
        <v>29.444444444444443</v>
      </c>
      <c r="Q15" s="50"/>
      <c r="R15" s="52">
        <f>G25/'Emissions stats'!G10</f>
        <v>2.9444444444444442</v>
      </c>
      <c r="S15" s="41"/>
      <c r="T15" s="44"/>
    </row>
    <row r="16" spans="1:20">
      <c r="A16" s="41"/>
      <c r="B16" s="41"/>
      <c r="C16" s="46">
        <v>9</v>
      </c>
      <c r="D16" s="67"/>
      <c r="E16" s="68"/>
      <c r="F16" s="38">
        <f>IF($E16="",0,INDEX('Reference data'!$C$12:$E$156,MATCH('Grocery List'!E16,'Reference data'!$C$12:$C$156,0),3))</f>
        <v>0</v>
      </c>
      <c r="G16" s="69"/>
      <c r="H16" s="77">
        <f t="shared" si="0"/>
        <v>0</v>
      </c>
      <c r="I16" s="77"/>
      <c r="J16" s="41"/>
      <c r="K16" s="45"/>
      <c r="L16" s="47" t="s">
        <v>279</v>
      </c>
      <c r="M16" s="50"/>
      <c r="N16" s="51" t="s">
        <v>282</v>
      </c>
      <c r="O16" s="45"/>
      <c r="P16" s="47" t="s">
        <v>282</v>
      </c>
      <c r="Q16" s="50"/>
      <c r="R16" s="51" t="s">
        <v>280</v>
      </c>
      <c r="S16" s="41"/>
      <c r="T16" s="44"/>
    </row>
    <row r="17" spans="1:20">
      <c r="A17" s="41"/>
      <c r="B17" s="41"/>
      <c r="C17" s="46">
        <v>10</v>
      </c>
      <c r="D17" s="67"/>
      <c r="E17" s="68"/>
      <c r="F17" s="38">
        <f>IF($E17="",0,INDEX('Reference data'!$C$12:$E$156,MATCH('Grocery List'!E17,'Reference data'!$C$12:$C$156,0),3))</f>
        <v>0</v>
      </c>
      <c r="G17" s="69"/>
      <c r="H17" s="77">
        <f t="shared" si="0"/>
        <v>0</v>
      </c>
      <c r="I17" s="77"/>
      <c r="J17" s="41"/>
      <c r="K17" s="45"/>
      <c r="L17" s="47"/>
      <c r="M17" s="50"/>
      <c r="N17" s="51"/>
      <c r="O17" s="45"/>
      <c r="P17" s="47"/>
      <c r="Q17" s="50"/>
      <c r="R17" s="51"/>
      <c r="S17" s="41"/>
      <c r="T17" s="44"/>
    </row>
    <row r="18" spans="1:20">
      <c r="A18" s="41"/>
      <c r="B18" s="41"/>
      <c r="C18" s="46">
        <v>11</v>
      </c>
      <c r="D18" s="67"/>
      <c r="E18" s="68"/>
      <c r="F18" s="38">
        <f>IF($E18="",0,INDEX('Reference data'!$C$12:$E$156,MATCH('Grocery List'!E18,'Reference data'!$C$12:$C$156,0),3))</f>
        <v>0</v>
      </c>
      <c r="G18" s="69"/>
      <c r="H18" s="77">
        <f t="shared" si="0"/>
        <v>0</v>
      </c>
      <c r="I18" s="77"/>
      <c r="J18" s="41"/>
      <c r="K18" s="81" t="s">
        <v>249</v>
      </c>
      <c r="L18" s="81"/>
      <c r="M18" s="82" t="s">
        <v>273</v>
      </c>
      <c r="N18" s="82"/>
      <c r="O18" s="81" t="s">
        <v>281</v>
      </c>
      <c r="P18" s="81"/>
      <c r="Q18" s="82" t="s">
        <v>287</v>
      </c>
      <c r="R18" s="82"/>
      <c r="S18" s="41"/>
      <c r="T18" s="44"/>
    </row>
    <row r="19" spans="1:20">
      <c r="A19" s="41"/>
      <c r="B19" s="41"/>
      <c r="C19" s="46">
        <v>12</v>
      </c>
      <c r="D19" s="67"/>
      <c r="E19" s="68"/>
      <c r="F19" s="38">
        <f>IF($E19="",0,INDEX('Reference data'!$C$12:$E$156,MATCH('Grocery List'!E19,'Reference data'!$C$12:$C$156,0),3))</f>
        <v>0</v>
      </c>
      <c r="G19" s="69"/>
      <c r="H19" s="77">
        <f t="shared" si="0"/>
        <v>0</v>
      </c>
      <c r="I19" s="77"/>
      <c r="J19" s="41"/>
      <c r="K19" s="81"/>
      <c r="L19" s="81"/>
      <c r="M19" s="82"/>
      <c r="N19" s="82"/>
      <c r="O19" s="81"/>
      <c r="P19" s="81"/>
      <c r="Q19" s="82"/>
      <c r="R19" s="82"/>
      <c r="S19" s="41"/>
      <c r="T19" s="44"/>
    </row>
    <row r="20" spans="1:20">
      <c r="A20" s="41"/>
      <c r="B20" s="41"/>
      <c r="C20" s="46">
        <v>13</v>
      </c>
      <c r="D20" s="67"/>
      <c r="E20" s="68"/>
      <c r="F20" s="38">
        <f>IF($E20="",0,INDEX('Reference data'!$C$12:$E$156,MATCH('Grocery List'!E20,'Reference data'!$C$12:$C$156,0),3))</f>
        <v>0</v>
      </c>
      <c r="G20" s="69"/>
      <c r="H20" s="77">
        <f t="shared" si="0"/>
        <v>0</v>
      </c>
      <c r="I20" s="77"/>
      <c r="J20" s="41"/>
      <c r="K20" s="50"/>
      <c r="L20" s="52">
        <f>G25/'Emissions stats'!D9</f>
        <v>73.611111111111114</v>
      </c>
      <c r="M20" s="45"/>
      <c r="N20" s="53">
        <f>G25/'Emissions stats'!D17</f>
        <v>29.12087912087912</v>
      </c>
      <c r="O20" s="50"/>
      <c r="P20" s="52">
        <f>G25/'Emissions stats'!D18</f>
        <v>22.268907563025209</v>
      </c>
      <c r="Q20" s="45"/>
      <c r="R20" s="53">
        <f>G25/'Emissions stats'!G7</f>
        <v>3.785714285714286</v>
      </c>
      <c r="S20" s="41"/>
      <c r="T20" s="44"/>
    </row>
    <row r="21" spans="1:20">
      <c r="A21" s="41"/>
      <c r="B21" s="41"/>
      <c r="C21" s="46">
        <v>14</v>
      </c>
      <c r="D21" s="67"/>
      <c r="E21" s="68"/>
      <c r="F21" s="38">
        <f>IF($E21="",0,INDEX('Reference data'!$C$12:$E$156,MATCH('Grocery List'!E21,'Reference data'!$C$12:$C$156,0),3))</f>
        <v>0</v>
      </c>
      <c r="G21" s="69"/>
      <c r="H21" s="77">
        <f t="shared" si="0"/>
        <v>0</v>
      </c>
      <c r="I21" s="77"/>
      <c r="J21" s="41"/>
      <c r="K21" s="50"/>
      <c r="L21" s="51" t="s">
        <v>280</v>
      </c>
      <c r="M21" s="45"/>
      <c r="N21" s="47" t="s">
        <v>282</v>
      </c>
      <c r="O21" s="50"/>
      <c r="P21" s="51" t="s">
        <v>282</v>
      </c>
      <c r="Q21" s="45"/>
      <c r="R21" s="47" t="s">
        <v>280</v>
      </c>
      <c r="S21" s="41"/>
      <c r="T21" s="44"/>
    </row>
    <row r="22" spans="1:20">
      <c r="A22" s="41"/>
      <c r="B22" s="41"/>
      <c r="C22" s="46">
        <v>15</v>
      </c>
      <c r="D22" s="67"/>
      <c r="E22" s="68"/>
      <c r="F22" s="38">
        <f>IF($E22="",0,INDEX('Reference data'!$C$12:$E$156,MATCH('Grocery List'!E22,'Reference data'!$C$12:$C$156,0),3))</f>
        <v>0</v>
      </c>
      <c r="G22" s="69"/>
      <c r="H22" s="77">
        <f t="shared" si="0"/>
        <v>0</v>
      </c>
      <c r="I22" s="77"/>
      <c r="J22" s="41"/>
      <c r="K22" s="50"/>
      <c r="L22" s="51"/>
      <c r="M22" s="45"/>
      <c r="N22" s="47"/>
      <c r="O22" s="50"/>
      <c r="P22" s="51"/>
      <c r="Q22" s="45"/>
      <c r="R22" s="47"/>
      <c r="S22" s="41"/>
      <c r="T22" s="44"/>
    </row>
    <row r="23" spans="1:20" ht="15" customHeight="1">
      <c r="A23" s="41"/>
      <c r="B23" s="41"/>
      <c r="C23" s="45"/>
      <c r="D23" s="45"/>
      <c r="E23" s="84" t="s">
        <v>278</v>
      </c>
      <c r="F23" s="84"/>
      <c r="G23" s="84">
        <f>ROUND(SUM(H8:H22),3)</f>
        <v>21.199000000000002</v>
      </c>
      <c r="H23" s="85" t="s">
        <v>15</v>
      </c>
      <c r="I23" s="85"/>
      <c r="J23" s="41"/>
      <c r="K23" s="82" t="s">
        <v>256</v>
      </c>
      <c r="L23" s="82"/>
      <c r="M23" s="81" t="s">
        <v>277</v>
      </c>
      <c r="N23" s="81"/>
      <c r="O23" s="82" t="s">
        <v>283</v>
      </c>
      <c r="P23" s="82"/>
      <c r="Q23" s="81" t="s">
        <v>246</v>
      </c>
      <c r="R23" s="81"/>
      <c r="S23" s="41"/>
      <c r="T23" s="44"/>
    </row>
    <row r="24" spans="1:20" ht="15" customHeight="1">
      <c r="A24" s="41"/>
      <c r="B24" s="41"/>
      <c r="C24" s="45"/>
      <c r="D24" s="45"/>
      <c r="E24" s="84"/>
      <c r="F24" s="84"/>
      <c r="G24" s="84"/>
      <c r="H24" s="85"/>
      <c r="I24" s="85"/>
      <c r="J24" s="41"/>
      <c r="K24" s="82"/>
      <c r="L24" s="82"/>
      <c r="M24" s="81"/>
      <c r="N24" s="81"/>
      <c r="O24" s="82"/>
      <c r="P24" s="82"/>
      <c r="Q24" s="81"/>
      <c r="R24" s="81"/>
      <c r="S24" s="41"/>
      <c r="T24" s="44"/>
    </row>
    <row r="25" spans="1:20" ht="15" customHeight="1">
      <c r="A25" s="41"/>
      <c r="B25" s="41"/>
      <c r="C25" s="45"/>
      <c r="D25" s="45"/>
      <c r="E25" s="55"/>
      <c r="F25" s="55"/>
      <c r="G25" s="86">
        <f>ROUND(G23/F3,3)</f>
        <v>5.3</v>
      </c>
      <c r="H25" s="85" t="s">
        <v>16</v>
      </c>
      <c r="I25" s="85"/>
      <c r="J25" s="41"/>
      <c r="K25" s="45"/>
      <c r="L25" s="53">
        <f>G25/'Emissions stats'!D10</f>
        <v>1.8402777777777777</v>
      </c>
      <c r="M25" s="50"/>
      <c r="N25" s="52">
        <f>G25/'Emissions stats'!D19</f>
        <v>16.510903426791277</v>
      </c>
      <c r="O25" s="45"/>
      <c r="P25" s="53">
        <f>(G25/'Emissions stats'!G13)*365</f>
        <v>4.605952380952381</v>
      </c>
      <c r="Q25" s="50"/>
      <c r="R25" s="54">
        <f>G25*'Emissions stats'!J5</f>
        <v>1.6562500000000001E-2</v>
      </c>
      <c r="S25" s="41"/>
      <c r="T25" s="44"/>
    </row>
    <row r="26" spans="1:20" ht="15" customHeight="1">
      <c r="A26" s="41"/>
      <c r="B26" s="41"/>
      <c r="C26" s="45"/>
      <c r="D26" s="45"/>
      <c r="E26" s="83"/>
      <c r="F26" s="83"/>
      <c r="G26" s="86"/>
      <c r="H26" s="85"/>
      <c r="I26" s="85"/>
      <c r="J26" s="41"/>
      <c r="K26" s="45"/>
      <c r="L26" s="47" t="s">
        <v>280</v>
      </c>
      <c r="M26" s="50"/>
      <c r="N26" s="51" t="s">
        <v>282</v>
      </c>
      <c r="O26" s="45"/>
      <c r="P26" s="47" t="s">
        <v>290</v>
      </c>
      <c r="Q26" s="50"/>
      <c r="R26" s="51" t="s">
        <v>284</v>
      </c>
      <c r="S26" s="41"/>
      <c r="T26" s="44"/>
    </row>
    <row r="27" spans="1:20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5"/>
      <c r="L27" s="47"/>
      <c r="M27" s="50"/>
      <c r="N27" s="51"/>
      <c r="O27" s="45"/>
      <c r="P27" s="47"/>
      <c r="Q27" s="50"/>
      <c r="R27" s="51"/>
      <c r="S27" s="41"/>
      <c r="T27" s="44"/>
    </row>
    <row r="28" spans="1:20">
      <c r="A28" s="41"/>
      <c r="B28" s="41"/>
      <c r="C28" s="41"/>
      <c r="D28" s="41"/>
      <c r="E28" s="41"/>
      <c r="F28" s="41"/>
      <c r="G28" s="41"/>
      <c r="H28" s="41"/>
      <c r="I28" s="41"/>
      <c r="J28" s="59"/>
      <c r="K28" s="60"/>
      <c r="L28" s="41"/>
      <c r="M28" s="41"/>
      <c r="N28" s="41"/>
      <c r="O28" s="41"/>
      <c r="P28" s="41"/>
      <c r="Q28" s="41"/>
      <c r="R28" s="41"/>
      <c r="S28" s="41"/>
      <c r="T28" s="44"/>
    </row>
    <row r="29" spans="1:20">
      <c r="A29" s="45"/>
      <c r="B29" s="45"/>
      <c r="C29" s="62" t="s">
        <v>292</v>
      </c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61" t="s">
        <v>293</v>
      </c>
      <c r="P29" s="45"/>
      <c r="Q29" s="45"/>
      <c r="R29" s="45"/>
      <c r="S29" s="45"/>
      <c r="T29" s="44"/>
    </row>
    <row r="30" spans="1:20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4"/>
    </row>
    <row r="31" spans="1:20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</row>
    <row r="32" spans="1:20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8"/>
      <c r="M32" s="49"/>
      <c r="N32" s="44"/>
      <c r="O32" s="44"/>
      <c r="P32" s="44"/>
      <c r="Q32" s="44"/>
      <c r="R32" s="44"/>
      <c r="S32" s="44"/>
      <c r="T32" s="44"/>
    </row>
    <row r="33" spans="1:20" ht="16">
      <c r="A33" s="44"/>
      <c r="B33" s="44"/>
      <c r="C33" s="44"/>
      <c r="D33" s="44"/>
      <c r="E33" s="87" t="s">
        <v>305</v>
      </c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</row>
    <row r="34" spans="1:20" ht="16">
      <c r="A34" s="44"/>
      <c r="B34" s="44"/>
      <c r="C34" s="44"/>
      <c r="D34" s="44"/>
      <c r="E34" s="87" t="s">
        <v>304</v>
      </c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</row>
    <row r="35" spans="1:20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1:20">
      <c r="A36" s="44"/>
      <c r="B36" s="44"/>
      <c r="C36" s="44"/>
      <c r="D36" s="44"/>
      <c r="E36" s="44" t="s">
        <v>306</v>
      </c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1:20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 spans="1:20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1:20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</row>
    <row r="40" spans="1:20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1:20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1:20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</sheetData>
  <sheetProtection sheet="1" selectLockedCells="1"/>
  <mergeCells count="47">
    <mergeCell ref="M18:N19"/>
    <mergeCell ref="M23:N24"/>
    <mergeCell ref="O18:P19"/>
    <mergeCell ref="O23:P24"/>
    <mergeCell ref="Q23:R24"/>
    <mergeCell ref="Q18:R19"/>
    <mergeCell ref="M8:N9"/>
    <mergeCell ref="O8:P9"/>
    <mergeCell ref="Q8:R9"/>
    <mergeCell ref="M13:N14"/>
    <mergeCell ref="O13:P14"/>
    <mergeCell ref="Q13:R14"/>
    <mergeCell ref="K8:L9"/>
    <mergeCell ref="K13:L14"/>
    <mergeCell ref="K18:L19"/>
    <mergeCell ref="K23:L24"/>
    <mergeCell ref="E26:F26"/>
    <mergeCell ref="E23:F24"/>
    <mergeCell ref="G23:G24"/>
    <mergeCell ref="H23:I24"/>
    <mergeCell ref="G25:G26"/>
    <mergeCell ref="H25:I26"/>
    <mergeCell ref="H19:I19"/>
    <mergeCell ref="H20:I20"/>
    <mergeCell ref="H21:I21"/>
    <mergeCell ref="H22:I22"/>
    <mergeCell ref="H17:I17"/>
    <mergeCell ref="H18:I18"/>
    <mergeCell ref="H14:I14"/>
    <mergeCell ref="H15:I15"/>
    <mergeCell ref="H16:I16"/>
    <mergeCell ref="H9:I9"/>
    <mergeCell ref="H10:I10"/>
    <mergeCell ref="H11:I11"/>
    <mergeCell ref="H12:I12"/>
    <mergeCell ref="H13:I13"/>
    <mergeCell ref="F2:H2"/>
    <mergeCell ref="F3:H3"/>
    <mergeCell ref="D2:E2"/>
    <mergeCell ref="D3:E3"/>
    <mergeCell ref="H8:I8"/>
    <mergeCell ref="D5:D6"/>
    <mergeCell ref="E5:E6"/>
    <mergeCell ref="F5:F6"/>
    <mergeCell ref="G5:G6"/>
    <mergeCell ref="H7:I7"/>
    <mergeCell ref="H5:I6"/>
  </mergeCells>
  <conditionalFormatting sqref="H8:H2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xWindow="435" yWindow="457" count="3">
    <dataValidation type="list" allowBlank="1" showInputMessage="1" showErrorMessage="1" promptTitle="Category" prompt="Please select a food category" sqref="D8:D22" xr:uid="{4BA38372-400E-224F-A0E2-1E2573FC11B5}">
      <formula1>INDIRECT("FoodCategories[Categories]")</formula1>
    </dataValidation>
    <dataValidation type="list" errorStyle="warning" allowBlank="1" showInputMessage="1" showErrorMessage="1" errorTitle="Item not found" error="Please select a food from the list" promptTitle="Ingredient" prompt="Please select a food from the list" sqref="E8:E22" xr:uid="{AA68B9A2-BF97-BF4C-8BA9-F53F60B3B68F}">
      <formula1>INDIRECT($D8)</formula1>
    </dataValidation>
    <dataValidation type="decimal" errorStyle="warning" allowBlank="1" showInputMessage="1" showErrorMessage="1" errorTitle="Invalid content" error="Please enter a numeric value" promptTitle="Meal Servings" prompt="Please enter the number of serves" sqref="F3:H3" xr:uid="{9EFEA5A8-8745-5D4C-BAE1-E6BCFBE9C975}">
      <formula1>1</formula1>
      <formula2>100</formula2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7BF2B-BAA5-4C22-9E61-8931E961AE14}">
  <sheetPr codeName="Sheet2"/>
  <dimension ref="C4:K24"/>
  <sheetViews>
    <sheetView workbookViewId="0">
      <selection activeCell="B9" sqref="B9"/>
    </sheetView>
  </sheetViews>
  <sheetFormatPr baseColWidth="10" defaultColWidth="8.83203125" defaultRowHeight="15"/>
  <cols>
    <col min="3" max="3" width="13" customWidth="1"/>
    <col min="4" max="4" width="12.6640625" customWidth="1"/>
    <col min="5" max="5" width="4.83203125" customWidth="1"/>
    <col min="6" max="6" width="12" customWidth="1"/>
    <col min="7" max="7" width="13.33203125" customWidth="1"/>
    <col min="8" max="8" width="4.83203125" customWidth="1"/>
    <col min="9" max="9" width="15.5" customWidth="1"/>
    <col min="10" max="10" width="10.5" customWidth="1"/>
    <col min="11" max="11" width="11.33203125" customWidth="1"/>
  </cols>
  <sheetData>
    <row r="4" spans="3:11" ht="45" customHeight="1">
      <c r="C4" s="26" t="s">
        <v>237</v>
      </c>
      <c r="D4" s="27" t="s">
        <v>238</v>
      </c>
      <c r="F4" s="28" t="s">
        <v>239</v>
      </c>
      <c r="G4" s="33" t="s">
        <v>240</v>
      </c>
      <c r="I4" s="29" t="s">
        <v>241</v>
      </c>
      <c r="J4" s="34" t="s">
        <v>242</v>
      </c>
      <c r="K4" s="34" t="s">
        <v>243</v>
      </c>
    </row>
    <row r="5" spans="3:11">
      <c r="C5" s="23"/>
      <c r="D5" s="21" t="s">
        <v>244</v>
      </c>
      <c r="F5" s="19" t="s">
        <v>245</v>
      </c>
      <c r="G5">
        <v>2.9</v>
      </c>
      <c r="I5" s="22" t="s">
        <v>246</v>
      </c>
      <c r="J5">
        <v>3.1250000000000002E-3</v>
      </c>
      <c r="K5" s="18" t="s">
        <v>247</v>
      </c>
    </row>
    <row r="6" spans="3:11">
      <c r="C6" s="24" t="s">
        <v>248</v>
      </c>
      <c r="D6">
        <v>0.18</v>
      </c>
      <c r="F6" s="19" t="s">
        <v>249</v>
      </c>
      <c r="G6">
        <v>0.6</v>
      </c>
      <c r="I6" s="22" t="s">
        <v>250</v>
      </c>
    </row>
    <row r="7" spans="3:11">
      <c r="C7" s="24" t="s">
        <v>251</v>
      </c>
      <c r="D7">
        <v>0.9</v>
      </c>
      <c r="F7" s="19" t="s">
        <v>252</v>
      </c>
      <c r="G7">
        <v>1.4</v>
      </c>
      <c r="I7" s="22" t="s">
        <v>253</v>
      </c>
    </row>
    <row r="8" spans="3:11">
      <c r="C8" s="23"/>
      <c r="D8" s="21" t="s">
        <v>240</v>
      </c>
      <c r="F8" s="19" t="s">
        <v>254</v>
      </c>
      <c r="G8">
        <v>1.8</v>
      </c>
      <c r="I8" s="22"/>
    </row>
    <row r="9" spans="3:11">
      <c r="C9" s="24" t="s">
        <v>249</v>
      </c>
      <c r="D9">
        <v>7.1999999999999995E-2</v>
      </c>
      <c r="F9" s="19" t="s">
        <v>255</v>
      </c>
      <c r="G9">
        <v>0.2</v>
      </c>
      <c r="I9" s="22"/>
    </row>
    <row r="10" spans="3:11">
      <c r="C10" s="24" t="s">
        <v>256</v>
      </c>
      <c r="D10">
        <v>2.88</v>
      </c>
      <c r="F10" s="19" t="s">
        <v>257</v>
      </c>
      <c r="G10">
        <v>1.8</v>
      </c>
    </row>
    <row r="12" spans="3:11" ht="45" customHeight="1">
      <c r="C12" s="29" t="s">
        <v>258</v>
      </c>
      <c r="D12" s="31" t="s">
        <v>259</v>
      </c>
      <c r="F12" s="30" t="s">
        <v>260</v>
      </c>
      <c r="G12" s="32" t="s">
        <v>261</v>
      </c>
      <c r="I12" s="29" t="s">
        <v>262</v>
      </c>
      <c r="J12" s="31" t="s">
        <v>240</v>
      </c>
    </row>
    <row r="13" spans="3:11">
      <c r="C13" s="20" t="s">
        <v>263</v>
      </c>
      <c r="D13">
        <v>6.3E-2</v>
      </c>
      <c r="F13" s="25" t="s">
        <v>264</v>
      </c>
      <c r="G13">
        <v>420</v>
      </c>
      <c r="I13" s="35" t="s">
        <v>265</v>
      </c>
      <c r="J13">
        <v>1.52</v>
      </c>
    </row>
    <row r="14" spans="3:11">
      <c r="C14" s="20" t="s">
        <v>266</v>
      </c>
      <c r="D14">
        <v>0.11600000000000001</v>
      </c>
      <c r="F14" s="25" t="s">
        <v>267</v>
      </c>
      <c r="G14">
        <v>1160</v>
      </c>
      <c r="I14" s="35" t="s">
        <v>268</v>
      </c>
      <c r="J14">
        <v>1.3</v>
      </c>
      <c r="K14" s="17"/>
    </row>
    <row r="15" spans="3:11">
      <c r="C15" s="20" t="s">
        <v>269</v>
      </c>
      <c r="D15">
        <v>0.13800000000000001</v>
      </c>
      <c r="F15" s="25" t="s">
        <v>270</v>
      </c>
      <c r="G15">
        <v>1740</v>
      </c>
      <c r="I15" s="35"/>
    </row>
    <row r="16" spans="3:11">
      <c r="C16" s="20" t="s">
        <v>271</v>
      </c>
      <c r="D16">
        <v>0.18</v>
      </c>
      <c r="F16" s="25" t="s">
        <v>272</v>
      </c>
      <c r="G16">
        <v>5340</v>
      </c>
      <c r="I16" s="35"/>
    </row>
    <row r="17" spans="3:9">
      <c r="C17" s="20" t="s">
        <v>273</v>
      </c>
      <c r="D17">
        <v>0.182</v>
      </c>
      <c r="F17" s="25" t="s">
        <v>274</v>
      </c>
      <c r="G17">
        <v>15490</v>
      </c>
      <c r="I17" s="35"/>
    </row>
    <row r="18" spans="3:9">
      <c r="C18" s="20" t="s">
        <v>275</v>
      </c>
      <c r="D18">
        <v>0.23799999999999999</v>
      </c>
      <c r="F18" s="25" t="s">
        <v>276</v>
      </c>
      <c r="G18">
        <v>21370</v>
      </c>
      <c r="I18" s="35"/>
    </row>
    <row r="19" spans="3:9">
      <c r="C19" s="20" t="s">
        <v>277</v>
      </c>
      <c r="D19">
        <v>0.32100000000000001</v>
      </c>
    </row>
    <row r="23" spans="3:9">
      <c r="C23" s="1" t="s">
        <v>17</v>
      </c>
    </row>
    <row r="24" spans="3:9">
      <c r="C24" s="1" t="s">
        <v>18</v>
      </c>
    </row>
  </sheetData>
  <sheetProtection sheet="1" objects="1" scenarios="1" selectLockedCells="1"/>
  <hyperlinks>
    <hyperlink ref="C23" r:id="rId1" xr:uid="{4E189053-B9D6-4682-AA99-4203B615B476}"/>
    <hyperlink ref="C24" r:id="rId2" xr:uid="{DF335D50-BF81-490E-B2C5-39DB4DFF925B}"/>
  </hyperlinks>
  <pageMargins left="0.7" right="0.7" top="0.75" bottom="0.75" header="0.3" footer="0.3"/>
  <tableParts count="6"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C11:Z156"/>
  <sheetViews>
    <sheetView topLeftCell="A6" zoomScaleNormal="100" workbookViewId="0">
      <selection activeCell="B9" sqref="B9"/>
    </sheetView>
  </sheetViews>
  <sheetFormatPr baseColWidth="10" defaultColWidth="8.83203125" defaultRowHeight="15"/>
  <cols>
    <col min="3" max="4" width="28.6640625" customWidth="1"/>
    <col min="5" max="5" width="10.1640625" customWidth="1"/>
    <col min="8" max="8" width="21.83203125" customWidth="1"/>
    <col min="13" max="13" width="14.5" customWidth="1"/>
    <col min="14" max="14" width="16.33203125" customWidth="1"/>
    <col min="16" max="16" width="16.33203125" hidden="1" customWidth="1"/>
    <col min="17" max="17" width="0" hidden="1" customWidth="1"/>
    <col min="18" max="18" width="21.33203125" hidden="1" customWidth="1"/>
    <col min="19" max="20" width="21.5" hidden="1" customWidth="1"/>
    <col min="21" max="21" width="24" hidden="1" customWidth="1"/>
    <col min="22" max="22" width="23.5" hidden="1" customWidth="1"/>
    <col min="23" max="23" width="25.83203125" hidden="1" customWidth="1"/>
    <col min="24" max="24" width="25.1640625" hidden="1" customWidth="1"/>
    <col min="25" max="25" width="26.83203125" hidden="1" customWidth="1"/>
    <col min="26" max="26" width="29.6640625" hidden="1" customWidth="1"/>
  </cols>
  <sheetData>
    <row r="11" spans="3:26" ht="40">
      <c r="C11" s="9" t="s">
        <v>2</v>
      </c>
      <c r="D11" s="9" t="s">
        <v>1</v>
      </c>
      <c r="E11" s="9" t="s">
        <v>19</v>
      </c>
      <c r="F11" s="9" t="s">
        <v>20</v>
      </c>
      <c r="G11" s="9" t="s">
        <v>21</v>
      </c>
      <c r="H11" s="9" t="s">
        <v>22</v>
      </c>
      <c r="I11" s="9" t="s">
        <v>23</v>
      </c>
      <c r="J11" s="9" t="s">
        <v>24</v>
      </c>
      <c r="K11" s="9" t="s">
        <v>25</v>
      </c>
      <c r="L11" s="9" t="s">
        <v>26</v>
      </c>
      <c r="M11" s="16" t="s">
        <v>27</v>
      </c>
      <c r="N11" s="16" t="s">
        <v>28</v>
      </c>
      <c r="P11" s="64" t="s">
        <v>296</v>
      </c>
      <c r="Q11" t="s">
        <v>298</v>
      </c>
      <c r="R11" t="s">
        <v>76</v>
      </c>
      <c r="S11" t="s">
        <v>294</v>
      </c>
      <c r="T11" t="s">
        <v>37</v>
      </c>
      <c r="U11" t="s">
        <v>44</v>
      </c>
      <c r="V11" t="s">
        <v>46</v>
      </c>
      <c r="W11" t="s">
        <v>58</v>
      </c>
      <c r="X11" t="s">
        <v>295</v>
      </c>
      <c r="Y11" t="s">
        <v>32</v>
      </c>
      <c r="Z11" t="s">
        <v>40</v>
      </c>
    </row>
    <row r="12" spans="3:26" ht="18.75" customHeight="1">
      <c r="C12" s="2" t="s">
        <v>14</v>
      </c>
      <c r="D12" s="2" t="s">
        <v>14</v>
      </c>
      <c r="E12" s="10">
        <v>0</v>
      </c>
      <c r="F12" s="10"/>
      <c r="G12" s="10"/>
      <c r="H12" s="10"/>
      <c r="I12" s="3"/>
      <c r="J12" s="3"/>
      <c r="K12" s="3"/>
      <c r="L12" s="3"/>
      <c r="M12" s="15"/>
      <c r="N12" s="15"/>
      <c r="P12" s="65"/>
      <c r="Q12" t="s">
        <v>14</v>
      </c>
      <c r="R12" t="s">
        <v>75</v>
      </c>
      <c r="S12" t="s">
        <v>34</v>
      </c>
      <c r="T12" t="s">
        <v>36</v>
      </c>
      <c r="U12" t="s">
        <v>43</v>
      </c>
      <c r="V12" t="s">
        <v>10</v>
      </c>
      <c r="W12" t="s">
        <v>57</v>
      </c>
      <c r="X12" t="s">
        <v>95</v>
      </c>
      <c r="Y12" t="s">
        <v>29</v>
      </c>
      <c r="Z12" t="s">
        <v>12</v>
      </c>
    </row>
    <row r="13" spans="3:26" ht="16">
      <c r="C13" s="13" t="s">
        <v>75</v>
      </c>
      <c r="D13" s="13" t="s">
        <v>76</v>
      </c>
      <c r="E13" s="11">
        <v>3.57</v>
      </c>
      <c r="F13" s="11">
        <v>3.75</v>
      </c>
      <c r="G13" s="11">
        <v>0.86</v>
      </c>
      <c r="H13" s="11" t="s">
        <v>62</v>
      </c>
      <c r="I13" s="4">
        <v>2.87</v>
      </c>
      <c r="J13" s="4">
        <v>5.2</v>
      </c>
      <c r="K13" s="4">
        <v>3.14</v>
      </c>
      <c r="L13" s="4">
        <v>4.18</v>
      </c>
      <c r="M13" s="8">
        <v>1</v>
      </c>
      <c r="N13" s="8">
        <v>7</v>
      </c>
      <c r="P13" s="66" t="s">
        <v>76</v>
      </c>
      <c r="R13" t="s">
        <v>77</v>
      </c>
      <c r="S13" t="s">
        <v>80</v>
      </c>
      <c r="T13" t="s">
        <v>39</v>
      </c>
      <c r="U13" t="s">
        <v>165</v>
      </c>
      <c r="V13" t="s">
        <v>48</v>
      </c>
      <c r="W13" t="s">
        <v>59</v>
      </c>
      <c r="X13" t="s">
        <v>111</v>
      </c>
      <c r="Y13" t="s">
        <v>31</v>
      </c>
      <c r="Z13" t="s">
        <v>41</v>
      </c>
    </row>
    <row r="14" spans="3:26" ht="16">
      <c r="C14" s="14" t="s">
        <v>77</v>
      </c>
      <c r="D14" s="14" t="s">
        <v>76</v>
      </c>
      <c r="E14" s="12">
        <v>9.25</v>
      </c>
      <c r="F14" s="12">
        <v>11.52</v>
      </c>
      <c r="G14" s="12">
        <v>7.37</v>
      </c>
      <c r="H14" s="12" t="s">
        <v>78</v>
      </c>
      <c r="I14" s="5">
        <v>3.7</v>
      </c>
      <c r="J14" s="5">
        <v>25</v>
      </c>
      <c r="K14" s="5">
        <v>7.28</v>
      </c>
      <c r="L14" s="5">
        <v>12.41</v>
      </c>
      <c r="M14" s="6">
        <v>4</v>
      </c>
      <c r="N14" s="6">
        <v>8</v>
      </c>
      <c r="P14" s="63" t="s">
        <v>294</v>
      </c>
      <c r="R14" t="s">
        <v>89</v>
      </c>
      <c r="S14" t="s">
        <v>97</v>
      </c>
      <c r="T14" t="s">
        <v>90</v>
      </c>
      <c r="U14" t="s">
        <v>192</v>
      </c>
      <c r="V14" t="s">
        <v>50</v>
      </c>
      <c r="W14" t="s">
        <v>61</v>
      </c>
      <c r="X14" t="s">
        <v>116</v>
      </c>
      <c r="Y14" t="s">
        <v>84</v>
      </c>
      <c r="Z14" t="s">
        <v>42</v>
      </c>
    </row>
    <row r="15" spans="3:26" ht="16">
      <c r="C15" s="14" t="s">
        <v>89</v>
      </c>
      <c r="D15" s="14" t="s">
        <v>76</v>
      </c>
      <c r="E15" s="12">
        <v>8.5500000000000007</v>
      </c>
      <c r="F15" s="12">
        <v>8.86</v>
      </c>
      <c r="G15" s="12">
        <v>2.0699999999999998</v>
      </c>
      <c r="H15" s="12" t="s">
        <v>62</v>
      </c>
      <c r="I15" s="5">
        <v>5.33</v>
      </c>
      <c r="J15" s="5">
        <v>16.350000000000001</v>
      </c>
      <c r="K15" s="5">
        <v>7.79</v>
      </c>
      <c r="L15" s="5">
        <v>9.58</v>
      </c>
      <c r="M15" s="6">
        <v>22</v>
      </c>
      <c r="N15" s="6">
        <v>38</v>
      </c>
      <c r="P15" s="63" t="s">
        <v>37</v>
      </c>
      <c r="R15" t="s">
        <v>102</v>
      </c>
      <c r="S15" t="s">
        <v>109</v>
      </c>
      <c r="T15" t="s">
        <v>101</v>
      </c>
      <c r="U15" t="s">
        <v>11</v>
      </c>
      <c r="V15" t="s">
        <v>52</v>
      </c>
      <c r="W15" t="s">
        <v>63</v>
      </c>
      <c r="X15" t="s">
        <v>225</v>
      </c>
      <c r="Y15" t="s">
        <v>92</v>
      </c>
      <c r="Z15" t="s">
        <v>70</v>
      </c>
    </row>
    <row r="16" spans="3:26" ht="16">
      <c r="C16" s="14" t="s">
        <v>102</v>
      </c>
      <c r="D16" s="14" t="s">
        <v>76</v>
      </c>
      <c r="E16" s="12">
        <v>5.64</v>
      </c>
      <c r="F16" s="12">
        <v>5.32</v>
      </c>
      <c r="G16" s="12">
        <v>1.62</v>
      </c>
      <c r="H16" s="12" t="s">
        <v>103</v>
      </c>
      <c r="I16" s="5">
        <v>2.1</v>
      </c>
      <c r="J16" s="5">
        <v>7.92</v>
      </c>
      <c r="K16" s="5">
        <v>3.82</v>
      </c>
      <c r="L16" s="5">
        <v>7.14</v>
      </c>
      <c r="M16" s="6">
        <v>3</v>
      </c>
      <c r="N16" s="6">
        <v>4</v>
      </c>
      <c r="P16" s="63" t="s">
        <v>44</v>
      </c>
      <c r="R16" t="s">
        <v>160</v>
      </c>
      <c r="S16" t="s">
        <v>113</v>
      </c>
      <c r="T16" t="s">
        <v>107</v>
      </c>
      <c r="U16" t="s">
        <v>199</v>
      </c>
      <c r="V16" t="s">
        <v>54</v>
      </c>
      <c r="W16" t="s">
        <v>65</v>
      </c>
      <c r="Y16" t="s">
        <v>127</v>
      </c>
      <c r="Z16" t="s">
        <v>72</v>
      </c>
    </row>
    <row r="17" spans="3:26" ht="16">
      <c r="C17" s="13" t="s">
        <v>160</v>
      </c>
      <c r="D17" s="13" t="s">
        <v>76</v>
      </c>
      <c r="E17" s="11">
        <v>1.29</v>
      </c>
      <c r="F17" s="11">
        <v>1.39</v>
      </c>
      <c r="G17" s="11">
        <v>0.57999999999999996</v>
      </c>
      <c r="H17" s="11" t="s">
        <v>161</v>
      </c>
      <c r="I17" s="4">
        <v>0.54</v>
      </c>
      <c r="J17" s="4">
        <v>7.5</v>
      </c>
      <c r="K17" s="4">
        <v>1.1399999999999999</v>
      </c>
      <c r="L17" s="4">
        <v>1.5</v>
      </c>
      <c r="M17" s="8">
        <v>77</v>
      </c>
      <c r="N17" s="8">
        <v>262</v>
      </c>
      <c r="P17" s="63" t="s">
        <v>46</v>
      </c>
      <c r="R17" t="s">
        <v>232</v>
      </c>
      <c r="S17" t="s">
        <v>120</v>
      </c>
      <c r="T17" t="s">
        <v>108</v>
      </c>
      <c r="U17" t="s">
        <v>230</v>
      </c>
      <c r="V17" t="s">
        <v>55</v>
      </c>
      <c r="W17" t="s">
        <v>67</v>
      </c>
      <c r="Y17" t="s">
        <v>132</v>
      </c>
      <c r="Z17" t="s">
        <v>79</v>
      </c>
    </row>
    <row r="18" spans="3:26" ht="16">
      <c r="C18" s="14" t="s">
        <v>232</v>
      </c>
      <c r="D18" s="14" t="s">
        <v>76</v>
      </c>
      <c r="E18" s="12">
        <v>1.31</v>
      </c>
      <c r="F18" s="12">
        <v>1.43</v>
      </c>
      <c r="G18" s="12">
        <v>0.25</v>
      </c>
      <c r="H18" s="12" t="s">
        <v>233</v>
      </c>
      <c r="I18" s="5">
        <v>1.17</v>
      </c>
      <c r="J18" s="5">
        <v>2</v>
      </c>
      <c r="K18" s="5">
        <v>1.28</v>
      </c>
      <c r="L18" s="5">
        <v>1.48</v>
      </c>
      <c r="M18" s="6">
        <v>7</v>
      </c>
      <c r="N18" s="6">
        <v>11</v>
      </c>
      <c r="P18" s="63" t="s">
        <v>58</v>
      </c>
      <c r="S18" t="s">
        <v>129</v>
      </c>
      <c r="T18" t="s">
        <v>119</v>
      </c>
      <c r="V18" t="s">
        <v>93</v>
      </c>
      <c r="W18" t="s">
        <v>69</v>
      </c>
      <c r="Y18" t="s">
        <v>172</v>
      </c>
      <c r="Z18" t="s">
        <v>82</v>
      </c>
    </row>
    <row r="19" spans="3:26" ht="16">
      <c r="C19" s="14" t="s">
        <v>34</v>
      </c>
      <c r="D19" s="14" t="s">
        <v>294</v>
      </c>
      <c r="E19" s="12">
        <v>12.29</v>
      </c>
      <c r="F19" s="12">
        <v>12.29</v>
      </c>
      <c r="G19" s="12">
        <v>2.63</v>
      </c>
      <c r="H19" s="12" t="s">
        <v>35</v>
      </c>
      <c r="I19" s="5">
        <v>10.43</v>
      </c>
      <c r="J19" s="5">
        <v>14.15</v>
      </c>
      <c r="K19" s="5">
        <v>11.36</v>
      </c>
      <c r="L19" s="5">
        <v>13.22</v>
      </c>
      <c r="M19" s="6">
        <v>2</v>
      </c>
      <c r="N19" s="6">
        <v>2</v>
      </c>
      <c r="P19" s="63" t="s">
        <v>295</v>
      </c>
      <c r="S19" t="s">
        <v>131</v>
      </c>
      <c r="T19" t="s">
        <v>124</v>
      </c>
      <c r="V19" t="s">
        <v>146</v>
      </c>
      <c r="W19" t="s">
        <v>74</v>
      </c>
      <c r="Y19" t="s">
        <v>182</v>
      </c>
      <c r="Z19" t="s">
        <v>86</v>
      </c>
    </row>
    <row r="20" spans="3:26" ht="16">
      <c r="C20" s="14" t="s">
        <v>129</v>
      </c>
      <c r="D20" s="14" t="s">
        <v>294</v>
      </c>
      <c r="E20" s="12">
        <v>3.41</v>
      </c>
      <c r="F20" s="12">
        <v>3.37</v>
      </c>
      <c r="G20" s="12">
        <v>0.08</v>
      </c>
      <c r="H20" s="12" t="s">
        <v>130</v>
      </c>
      <c r="I20" s="5">
        <v>2.8</v>
      </c>
      <c r="J20" s="5">
        <v>3.84</v>
      </c>
      <c r="K20" s="5">
        <v>3.03</v>
      </c>
      <c r="L20" s="5">
        <v>3.75</v>
      </c>
      <c r="M20" s="6">
        <v>2</v>
      </c>
      <c r="N20" s="6">
        <v>4</v>
      </c>
      <c r="P20" s="63" t="s">
        <v>297</v>
      </c>
      <c r="S20" t="s">
        <v>134</v>
      </c>
      <c r="T20" t="s">
        <v>125</v>
      </c>
      <c r="V20" t="s">
        <v>208</v>
      </c>
      <c r="W20" t="s">
        <v>74</v>
      </c>
      <c r="Y20" t="s">
        <v>194</v>
      </c>
      <c r="Z20" t="s">
        <v>88</v>
      </c>
    </row>
    <row r="21" spans="3:26" ht="16">
      <c r="C21" s="14" t="s">
        <v>134</v>
      </c>
      <c r="D21" s="14" t="s">
        <v>294</v>
      </c>
      <c r="E21" s="12">
        <v>1.1599999999999999</v>
      </c>
      <c r="F21" s="12">
        <v>1.17</v>
      </c>
      <c r="G21" s="12">
        <v>0.17</v>
      </c>
      <c r="H21" s="12" t="s">
        <v>135</v>
      </c>
      <c r="I21" s="5">
        <v>0.98</v>
      </c>
      <c r="J21" s="5">
        <v>1.39</v>
      </c>
      <c r="K21" s="5">
        <v>1.0900000000000001</v>
      </c>
      <c r="L21" s="5">
        <v>1.25</v>
      </c>
      <c r="M21" s="6">
        <v>3</v>
      </c>
      <c r="N21" s="6">
        <v>4</v>
      </c>
      <c r="P21" s="63" t="s">
        <v>40</v>
      </c>
      <c r="S21" t="s">
        <v>150</v>
      </c>
      <c r="T21" t="s">
        <v>128</v>
      </c>
      <c r="V21" t="s">
        <v>207</v>
      </c>
      <c r="W21" t="s">
        <v>136</v>
      </c>
      <c r="Y21" t="s">
        <v>203</v>
      </c>
      <c r="Z21" t="s">
        <v>99</v>
      </c>
    </row>
    <row r="22" spans="3:26" ht="16">
      <c r="C22" s="14" t="s">
        <v>13</v>
      </c>
      <c r="D22" s="14" t="s">
        <v>294</v>
      </c>
      <c r="E22" s="12">
        <v>27.8</v>
      </c>
      <c r="F22" s="12">
        <v>21.74</v>
      </c>
      <c r="G22" s="12">
        <v>11.7</v>
      </c>
      <c r="H22" s="12" t="s">
        <v>151</v>
      </c>
      <c r="I22" s="5">
        <v>7.62</v>
      </c>
      <c r="J22" s="5">
        <v>28.3</v>
      </c>
      <c r="K22" s="5">
        <v>17.71</v>
      </c>
      <c r="L22" s="5">
        <v>28.05</v>
      </c>
      <c r="M22" s="6">
        <v>3</v>
      </c>
      <c r="N22" s="6">
        <v>2</v>
      </c>
      <c r="S22" t="s">
        <v>13</v>
      </c>
      <c r="T22" t="s">
        <v>137</v>
      </c>
      <c r="W22" t="s">
        <v>138</v>
      </c>
      <c r="Y22" t="s">
        <v>214</v>
      </c>
      <c r="Z22" t="s">
        <v>104</v>
      </c>
    </row>
    <row r="23" spans="3:26" ht="16">
      <c r="C23" s="14" t="s">
        <v>152</v>
      </c>
      <c r="D23" s="14" t="s">
        <v>294</v>
      </c>
      <c r="E23" s="12">
        <v>1.8</v>
      </c>
      <c r="F23" s="12">
        <v>2</v>
      </c>
      <c r="G23" s="12">
        <v>1.08</v>
      </c>
      <c r="H23" s="12" t="s">
        <v>153</v>
      </c>
      <c r="I23" s="5">
        <v>0.94</v>
      </c>
      <c r="J23" s="5">
        <v>4.5</v>
      </c>
      <c r="K23" s="5">
        <v>1.3</v>
      </c>
      <c r="L23" s="5">
        <v>2.4</v>
      </c>
      <c r="M23" s="6">
        <v>9</v>
      </c>
      <c r="N23" s="6">
        <v>21</v>
      </c>
      <c r="S23" t="s">
        <v>152</v>
      </c>
      <c r="T23" t="s">
        <v>144</v>
      </c>
      <c r="W23" t="s">
        <v>140</v>
      </c>
      <c r="Y23" t="s">
        <v>227</v>
      </c>
      <c r="Z23" t="s">
        <v>106</v>
      </c>
    </row>
    <row r="24" spans="3:26" ht="16">
      <c r="C24" s="14" t="s">
        <v>164</v>
      </c>
      <c r="D24" s="14" t="s">
        <v>294</v>
      </c>
      <c r="E24" s="12">
        <v>9.51</v>
      </c>
      <c r="F24" s="12">
        <v>7.54</v>
      </c>
      <c r="G24" s="12">
        <v>4.93</v>
      </c>
      <c r="H24" s="12" t="s">
        <v>83</v>
      </c>
      <c r="I24" s="5">
        <v>1.92</v>
      </c>
      <c r="J24" s="5">
        <v>13.9</v>
      </c>
      <c r="K24" s="5">
        <v>2.54</v>
      </c>
      <c r="L24" s="5">
        <v>9.84</v>
      </c>
      <c r="M24" s="6">
        <v>3</v>
      </c>
      <c r="N24" s="6">
        <v>5</v>
      </c>
      <c r="S24" t="s">
        <v>156</v>
      </c>
      <c r="T24" t="s">
        <v>155</v>
      </c>
      <c r="W24" t="s">
        <v>141</v>
      </c>
      <c r="Z24" t="s">
        <v>114</v>
      </c>
    </row>
    <row r="25" spans="3:26" ht="16">
      <c r="C25" s="14" t="s">
        <v>166</v>
      </c>
      <c r="D25" s="14" t="s">
        <v>294</v>
      </c>
      <c r="E25" s="12">
        <v>7.13</v>
      </c>
      <c r="F25" s="12">
        <v>8.07</v>
      </c>
      <c r="G25" s="12">
        <v>2.4</v>
      </c>
      <c r="H25" s="12" t="s">
        <v>167</v>
      </c>
      <c r="I25" s="5">
        <v>6.39</v>
      </c>
      <c r="J25" s="5">
        <v>11.61</v>
      </c>
      <c r="K25" s="5">
        <v>6.78</v>
      </c>
      <c r="L25" s="5">
        <v>8.42</v>
      </c>
      <c r="M25" s="6">
        <v>3</v>
      </c>
      <c r="N25" s="6">
        <v>4</v>
      </c>
      <c r="P25" s="70"/>
      <c r="S25" t="s">
        <v>164</v>
      </c>
      <c r="T25" t="s">
        <v>157</v>
      </c>
      <c r="W25" t="s">
        <v>142</v>
      </c>
      <c r="Z25" t="s">
        <v>118</v>
      </c>
    </row>
    <row r="26" spans="3:26" ht="16">
      <c r="C26" s="14" t="s">
        <v>189</v>
      </c>
      <c r="D26" s="14" t="s">
        <v>294</v>
      </c>
      <c r="E26" s="12">
        <v>7.8</v>
      </c>
      <c r="F26" s="12">
        <v>14.85</v>
      </c>
      <c r="G26" s="12">
        <v>12.37</v>
      </c>
      <c r="H26" s="12" t="s">
        <v>91</v>
      </c>
      <c r="I26" s="5">
        <v>5.25</v>
      </c>
      <c r="J26" s="5">
        <v>38</v>
      </c>
      <c r="K26" s="5">
        <v>6.76</v>
      </c>
      <c r="L26" s="5">
        <v>20.2</v>
      </c>
      <c r="M26" s="6">
        <v>7</v>
      </c>
      <c r="N26" s="6">
        <v>11</v>
      </c>
      <c r="S26" t="s">
        <v>166</v>
      </c>
      <c r="T26" t="s">
        <v>159</v>
      </c>
      <c r="W26" t="s">
        <v>143</v>
      </c>
      <c r="Z26" t="s">
        <v>122</v>
      </c>
    </row>
    <row r="27" spans="3:26" ht="16">
      <c r="C27" s="14" t="s">
        <v>197</v>
      </c>
      <c r="D27" s="14" t="s">
        <v>294</v>
      </c>
      <c r="E27" s="12">
        <v>6.94</v>
      </c>
      <c r="F27" s="12"/>
      <c r="G27" s="12"/>
      <c r="H27" s="12"/>
      <c r="I27" s="7"/>
      <c r="J27" s="7"/>
      <c r="K27" s="7"/>
      <c r="L27" s="7"/>
      <c r="M27" s="6">
        <v>1</v>
      </c>
      <c r="N27" s="6">
        <v>1</v>
      </c>
      <c r="S27" t="s">
        <v>179</v>
      </c>
      <c r="T27" t="s">
        <v>169</v>
      </c>
      <c r="W27" t="s">
        <v>187</v>
      </c>
      <c r="Z27" t="s">
        <v>123</v>
      </c>
    </row>
    <row r="28" spans="3:26" ht="16">
      <c r="C28" s="14" t="s">
        <v>201</v>
      </c>
      <c r="D28" s="14" t="s">
        <v>294</v>
      </c>
      <c r="E28" s="12">
        <v>3.27</v>
      </c>
      <c r="F28" s="12">
        <v>3.55</v>
      </c>
      <c r="G28" s="12">
        <v>1.63</v>
      </c>
      <c r="H28" s="12" t="s">
        <v>202</v>
      </c>
      <c r="I28" s="5">
        <v>1.91</v>
      </c>
      <c r="J28" s="5">
        <v>5.76</v>
      </c>
      <c r="K28" s="5">
        <v>2.68</v>
      </c>
      <c r="L28" s="5">
        <v>4.1399999999999997</v>
      </c>
      <c r="M28" s="6">
        <v>2</v>
      </c>
      <c r="N28" s="6">
        <v>4</v>
      </c>
      <c r="S28" t="s">
        <v>183</v>
      </c>
      <c r="T28" t="s">
        <v>171</v>
      </c>
      <c r="W28" t="s">
        <v>193</v>
      </c>
      <c r="Z28" t="s">
        <v>148</v>
      </c>
    </row>
    <row r="29" spans="3:26" ht="16">
      <c r="C29" s="14" t="s">
        <v>204</v>
      </c>
      <c r="D29" s="14" t="s">
        <v>294</v>
      </c>
      <c r="E29" s="12">
        <v>11.5</v>
      </c>
      <c r="F29" s="12">
        <v>11.5</v>
      </c>
      <c r="G29" s="12">
        <v>0.09</v>
      </c>
      <c r="H29" s="12" t="s">
        <v>205</v>
      </c>
      <c r="I29" s="5">
        <v>11.44</v>
      </c>
      <c r="J29" s="5">
        <v>11.56</v>
      </c>
      <c r="K29" s="5">
        <v>11.47</v>
      </c>
      <c r="L29" s="5">
        <v>11.53</v>
      </c>
      <c r="M29" s="6">
        <v>2</v>
      </c>
      <c r="N29" s="6">
        <v>2</v>
      </c>
      <c r="S29" t="s">
        <v>184</v>
      </c>
      <c r="T29" t="s">
        <v>174</v>
      </c>
      <c r="Z29" t="s">
        <v>154</v>
      </c>
    </row>
    <row r="30" spans="3:26" ht="16">
      <c r="C30" s="14" t="s">
        <v>206</v>
      </c>
      <c r="D30" s="14" t="s">
        <v>294</v>
      </c>
      <c r="E30" s="12">
        <v>20.86</v>
      </c>
      <c r="F30" s="12"/>
      <c r="G30" s="12"/>
      <c r="H30" s="12"/>
      <c r="I30" s="7"/>
      <c r="J30" s="7"/>
      <c r="K30" s="7"/>
      <c r="L30" s="7"/>
      <c r="M30" s="6">
        <v>1</v>
      </c>
      <c r="N30" s="6">
        <v>1</v>
      </c>
      <c r="S30" t="s">
        <v>186</v>
      </c>
      <c r="T30" t="s">
        <v>180</v>
      </c>
      <c r="Z30" t="s">
        <v>162</v>
      </c>
    </row>
    <row r="31" spans="3:26" ht="16">
      <c r="C31" s="13" t="s">
        <v>223</v>
      </c>
      <c r="D31" s="14" t="s">
        <v>294</v>
      </c>
      <c r="E31" s="11">
        <v>2.15</v>
      </c>
      <c r="F31" s="11">
        <v>2.6</v>
      </c>
      <c r="G31" s="11">
        <v>1.45</v>
      </c>
      <c r="H31" s="11" t="s">
        <v>151</v>
      </c>
      <c r="I31" s="4">
        <v>1.39</v>
      </c>
      <c r="J31" s="4">
        <v>6.32</v>
      </c>
      <c r="K31" s="4">
        <v>1.75</v>
      </c>
      <c r="L31" s="4">
        <v>2.68</v>
      </c>
      <c r="M31" s="8">
        <v>4</v>
      </c>
      <c r="N31" s="8">
        <v>10</v>
      </c>
      <c r="S31" t="s">
        <v>189</v>
      </c>
      <c r="T31" t="s">
        <v>191</v>
      </c>
      <c r="Z31" t="s">
        <v>168</v>
      </c>
    </row>
    <row r="32" spans="3:26" ht="16">
      <c r="C32" s="14" t="s">
        <v>231</v>
      </c>
      <c r="D32" s="14" t="s">
        <v>294</v>
      </c>
      <c r="E32" s="12">
        <v>2.66</v>
      </c>
      <c r="F32" s="12">
        <v>2.66</v>
      </c>
      <c r="G32" s="12">
        <v>1.59</v>
      </c>
      <c r="H32" s="12" t="s">
        <v>126</v>
      </c>
      <c r="I32" s="5">
        <v>1.54</v>
      </c>
      <c r="J32" s="5">
        <v>3.79</v>
      </c>
      <c r="K32" s="5">
        <v>2.1</v>
      </c>
      <c r="L32" s="5">
        <v>3.22</v>
      </c>
      <c r="M32" s="6">
        <v>2</v>
      </c>
      <c r="N32" s="6">
        <v>2</v>
      </c>
      <c r="S32" t="s">
        <v>196</v>
      </c>
      <c r="T32" t="s">
        <v>195</v>
      </c>
      <c r="Z32" t="s">
        <v>9</v>
      </c>
    </row>
    <row r="33" spans="3:26" ht="16">
      <c r="C33" s="14" t="s">
        <v>80</v>
      </c>
      <c r="D33" s="14" t="s">
        <v>294</v>
      </c>
      <c r="E33" s="12">
        <v>1.76</v>
      </c>
      <c r="F33" s="12">
        <v>1.8</v>
      </c>
      <c r="G33" s="12">
        <v>0.11</v>
      </c>
      <c r="H33" s="12" t="s">
        <v>81</v>
      </c>
      <c r="I33" s="5">
        <v>1.73</v>
      </c>
      <c r="J33" s="5">
        <v>1.93</v>
      </c>
      <c r="K33" s="5">
        <v>1.74</v>
      </c>
      <c r="L33" s="5">
        <v>1.84</v>
      </c>
      <c r="M33" s="6">
        <v>1</v>
      </c>
      <c r="N33" s="6">
        <v>3</v>
      </c>
      <c r="S33" t="s">
        <v>197</v>
      </c>
      <c r="T33" t="s">
        <v>198</v>
      </c>
      <c r="Z33" t="s">
        <v>175</v>
      </c>
    </row>
    <row r="34" spans="3:26" ht="16">
      <c r="C34" s="14" t="s">
        <v>97</v>
      </c>
      <c r="D34" s="14" t="s">
        <v>294</v>
      </c>
      <c r="E34" s="12">
        <v>3.51</v>
      </c>
      <c r="F34" s="12">
        <v>3.49</v>
      </c>
      <c r="G34" s="12">
        <v>1.31</v>
      </c>
      <c r="H34" s="12" t="s">
        <v>98</v>
      </c>
      <c r="I34" s="5">
        <v>1.58</v>
      </c>
      <c r="J34" s="5">
        <v>5.38</v>
      </c>
      <c r="K34" s="5">
        <v>2.25</v>
      </c>
      <c r="L34" s="5">
        <v>4.5</v>
      </c>
      <c r="M34" s="6">
        <v>10</v>
      </c>
      <c r="N34" s="6">
        <v>16</v>
      </c>
      <c r="S34" t="s">
        <v>200</v>
      </c>
      <c r="T34" t="s">
        <v>211</v>
      </c>
      <c r="Z34" t="s">
        <v>177</v>
      </c>
    </row>
    <row r="35" spans="3:26" ht="16">
      <c r="C35" s="14" t="s">
        <v>109</v>
      </c>
      <c r="D35" s="14" t="s">
        <v>294</v>
      </c>
      <c r="E35" s="12">
        <v>8.33</v>
      </c>
      <c r="F35" s="12">
        <v>8.33</v>
      </c>
      <c r="G35" s="12">
        <v>3.27</v>
      </c>
      <c r="H35" s="12" t="s">
        <v>110</v>
      </c>
      <c r="I35" s="5">
        <v>6.02</v>
      </c>
      <c r="J35" s="5">
        <v>10.65</v>
      </c>
      <c r="K35" s="5">
        <v>7.17</v>
      </c>
      <c r="L35" s="5">
        <v>9.49</v>
      </c>
      <c r="M35" s="6">
        <v>2</v>
      </c>
      <c r="N35" s="6">
        <v>2</v>
      </c>
      <c r="S35" t="s">
        <v>201</v>
      </c>
      <c r="T35" t="s">
        <v>212</v>
      </c>
      <c r="Z35" t="s">
        <v>188</v>
      </c>
    </row>
    <row r="36" spans="3:26" ht="16">
      <c r="C36" s="14" t="s">
        <v>113</v>
      </c>
      <c r="D36" s="14" t="s">
        <v>294</v>
      </c>
      <c r="E36" s="12">
        <v>3.88</v>
      </c>
      <c r="F36" s="12"/>
      <c r="G36" s="12"/>
      <c r="H36" s="12"/>
      <c r="I36" s="7"/>
      <c r="J36" s="7"/>
      <c r="K36" s="7"/>
      <c r="L36" s="7"/>
      <c r="M36" s="6">
        <v>1</v>
      </c>
      <c r="N36" s="6">
        <v>1</v>
      </c>
      <c r="S36" t="s">
        <v>204</v>
      </c>
      <c r="T36" t="s">
        <v>217</v>
      </c>
      <c r="Z36" t="s">
        <v>190</v>
      </c>
    </row>
    <row r="37" spans="3:26" ht="16">
      <c r="C37" s="14" t="s">
        <v>120</v>
      </c>
      <c r="D37" s="14" t="s">
        <v>294</v>
      </c>
      <c r="E37" s="12">
        <v>3.49</v>
      </c>
      <c r="F37" s="12">
        <v>4.41</v>
      </c>
      <c r="G37" s="12">
        <v>3.62</v>
      </c>
      <c r="H37" s="12" t="s">
        <v>121</v>
      </c>
      <c r="I37" s="5">
        <v>0.78</v>
      </c>
      <c r="J37" s="5">
        <v>20.86</v>
      </c>
      <c r="K37" s="5">
        <v>1.99</v>
      </c>
      <c r="L37" s="5">
        <v>5.16</v>
      </c>
      <c r="M37" s="6">
        <v>47</v>
      </c>
      <c r="N37" s="6">
        <v>148</v>
      </c>
      <c r="S37" t="s">
        <v>206</v>
      </c>
      <c r="T37" t="s">
        <v>229</v>
      </c>
      <c r="Z37" t="s">
        <v>209</v>
      </c>
    </row>
    <row r="38" spans="3:26" ht="16">
      <c r="C38" s="14" t="s">
        <v>131</v>
      </c>
      <c r="D38" s="14" t="s">
        <v>294</v>
      </c>
      <c r="E38" s="12">
        <v>9.77</v>
      </c>
      <c r="F38" s="12">
        <v>8.98</v>
      </c>
      <c r="G38" s="12">
        <v>3.93</v>
      </c>
      <c r="H38" s="12" t="s">
        <v>49</v>
      </c>
      <c r="I38" s="5">
        <v>2.14</v>
      </c>
      <c r="J38" s="5">
        <v>14.15</v>
      </c>
      <c r="K38" s="5">
        <v>7.07</v>
      </c>
      <c r="L38" s="5">
        <v>11.32</v>
      </c>
      <c r="M38" s="6">
        <v>5</v>
      </c>
      <c r="N38" s="6">
        <v>7</v>
      </c>
      <c r="S38" t="s">
        <v>216</v>
      </c>
      <c r="Z38" t="s">
        <v>215</v>
      </c>
    </row>
    <row r="39" spans="3:26" ht="16">
      <c r="C39" s="14" t="s">
        <v>150</v>
      </c>
      <c r="D39" s="14" t="s">
        <v>294</v>
      </c>
      <c r="E39" s="12">
        <v>6.45</v>
      </c>
      <c r="F39" s="12">
        <v>6.45</v>
      </c>
      <c r="G39" s="12">
        <v>4.6900000000000004</v>
      </c>
      <c r="H39" s="12" t="s">
        <v>47</v>
      </c>
      <c r="I39" s="5">
        <v>3.13</v>
      </c>
      <c r="J39" s="5">
        <v>9.77</v>
      </c>
      <c r="K39" s="5">
        <v>4.79</v>
      </c>
      <c r="L39" s="5">
        <v>8.11</v>
      </c>
      <c r="M39" s="6">
        <v>2</v>
      </c>
      <c r="N39" s="6">
        <v>2</v>
      </c>
      <c r="S39" t="s">
        <v>222</v>
      </c>
      <c r="Z39" t="s">
        <v>218</v>
      </c>
    </row>
    <row r="40" spans="3:26" ht="16">
      <c r="C40" s="14" t="s">
        <v>156</v>
      </c>
      <c r="D40" s="14" t="s">
        <v>294</v>
      </c>
      <c r="E40" s="12">
        <v>14.15</v>
      </c>
      <c r="F40" s="12"/>
      <c r="G40" s="12"/>
      <c r="H40" s="12"/>
      <c r="I40" s="7"/>
      <c r="J40" s="7"/>
      <c r="K40" s="7"/>
      <c r="L40" s="7"/>
      <c r="M40" s="6">
        <v>1</v>
      </c>
      <c r="N40" s="6">
        <v>1</v>
      </c>
      <c r="S40" t="s">
        <v>223</v>
      </c>
      <c r="Z40" t="s">
        <v>219</v>
      </c>
    </row>
    <row r="41" spans="3:26" ht="16">
      <c r="C41" s="14" t="s">
        <v>179</v>
      </c>
      <c r="D41" s="14" t="s">
        <v>294</v>
      </c>
      <c r="E41" s="12">
        <v>1.1000000000000001</v>
      </c>
      <c r="F41" s="12">
        <v>1.1000000000000001</v>
      </c>
      <c r="G41" s="12">
        <v>0.45</v>
      </c>
      <c r="H41" s="12" t="s">
        <v>161</v>
      </c>
      <c r="I41" s="5">
        <v>0.78</v>
      </c>
      <c r="J41" s="5">
        <v>1.41</v>
      </c>
      <c r="K41" s="5">
        <v>0.94</v>
      </c>
      <c r="L41" s="5">
        <v>1.26</v>
      </c>
      <c r="M41" s="6">
        <v>2</v>
      </c>
      <c r="N41" s="6">
        <v>2</v>
      </c>
      <c r="S41" t="s">
        <v>224</v>
      </c>
      <c r="Z41" t="s">
        <v>221</v>
      </c>
    </row>
    <row r="42" spans="3:26" ht="16">
      <c r="C42" s="14" t="s">
        <v>183</v>
      </c>
      <c r="D42" s="14" t="s">
        <v>294</v>
      </c>
      <c r="E42" s="12">
        <v>1.6</v>
      </c>
      <c r="F42" s="12">
        <v>1.65</v>
      </c>
      <c r="G42" s="12">
        <v>0.47</v>
      </c>
      <c r="H42" s="12" t="s">
        <v>94</v>
      </c>
      <c r="I42" s="5">
        <v>1.2</v>
      </c>
      <c r="J42" s="5">
        <v>2.14</v>
      </c>
      <c r="K42" s="5">
        <v>1.4</v>
      </c>
      <c r="L42" s="5">
        <v>1.87</v>
      </c>
      <c r="M42" s="6">
        <v>2</v>
      </c>
      <c r="N42" s="6">
        <v>3</v>
      </c>
      <c r="S42" t="s">
        <v>231</v>
      </c>
      <c r="Z42" t="s">
        <v>236</v>
      </c>
    </row>
    <row r="43" spans="3:26" ht="16">
      <c r="C43" s="14" t="s">
        <v>184</v>
      </c>
      <c r="D43" s="14" t="s">
        <v>294</v>
      </c>
      <c r="E43" s="12">
        <v>6.63</v>
      </c>
      <c r="F43" s="12">
        <v>6.63</v>
      </c>
      <c r="G43" s="12">
        <v>4.4400000000000004</v>
      </c>
      <c r="H43" s="12" t="s">
        <v>185</v>
      </c>
      <c r="I43" s="5">
        <v>3.49</v>
      </c>
      <c r="J43" s="5">
        <v>9.77</v>
      </c>
      <c r="K43" s="5">
        <v>5.0599999999999996</v>
      </c>
      <c r="L43" s="5">
        <v>8.1999999999999993</v>
      </c>
      <c r="M43" s="6">
        <v>2</v>
      </c>
      <c r="N43" s="6">
        <v>2</v>
      </c>
      <c r="Z43" t="s">
        <v>234</v>
      </c>
    </row>
    <row r="44" spans="3:26" ht="16">
      <c r="C44" s="14" t="s">
        <v>186</v>
      </c>
      <c r="D44" s="14" t="s">
        <v>294</v>
      </c>
      <c r="E44" s="12">
        <v>11.44</v>
      </c>
      <c r="F44" s="12"/>
      <c r="G44" s="12"/>
      <c r="H44" s="12"/>
      <c r="I44" s="7"/>
      <c r="J44" s="7"/>
      <c r="K44" s="7"/>
      <c r="L44" s="7"/>
      <c r="M44" s="6">
        <v>1</v>
      </c>
      <c r="N44" s="6">
        <v>1</v>
      </c>
    </row>
    <row r="45" spans="3:26" ht="16">
      <c r="C45" s="14" t="s">
        <v>196</v>
      </c>
      <c r="D45" s="14" t="s">
        <v>294</v>
      </c>
      <c r="E45" s="12">
        <v>8.41</v>
      </c>
      <c r="F45" s="12"/>
      <c r="G45" s="12"/>
      <c r="H45" s="12"/>
      <c r="I45" s="7"/>
      <c r="J45" s="7"/>
      <c r="K45" s="7"/>
      <c r="L45" s="7"/>
      <c r="M45" s="6">
        <v>1</v>
      </c>
      <c r="N45" s="6">
        <v>1</v>
      </c>
    </row>
    <row r="46" spans="3:26" ht="16">
      <c r="C46" s="14" t="s">
        <v>200</v>
      </c>
      <c r="D46" s="14" t="s">
        <v>294</v>
      </c>
      <c r="E46" s="12">
        <v>3.47</v>
      </c>
      <c r="F46" s="12">
        <v>3.76</v>
      </c>
      <c r="G46" s="12">
        <v>1.47</v>
      </c>
      <c r="H46" s="12" t="s">
        <v>110</v>
      </c>
      <c r="I46" s="5">
        <v>2.04</v>
      </c>
      <c r="J46" s="5">
        <v>8.33</v>
      </c>
      <c r="K46" s="5">
        <v>2.88</v>
      </c>
      <c r="L46" s="5">
        <v>4.13</v>
      </c>
      <c r="M46" s="6">
        <v>9</v>
      </c>
      <c r="N46" s="6">
        <v>21</v>
      </c>
    </row>
    <row r="47" spans="3:26" ht="16">
      <c r="C47" s="14" t="s">
        <v>216</v>
      </c>
      <c r="D47" s="14" t="s">
        <v>294</v>
      </c>
      <c r="E47" s="12">
        <v>12.84</v>
      </c>
      <c r="F47" s="12">
        <v>12.84</v>
      </c>
      <c r="G47" s="12">
        <v>1.98</v>
      </c>
      <c r="H47" s="12" t="s">
        <v>135</v>
      </c>
      <c r="I47" s="5">
        <v>11.44</v>
      </c>
      <c r="J47" s="5">
        <v>14.24</v>
      </c>
      <c r="K47" s="5">
        <v>12.14</v>
      </c>
      <c r="L47" s="5">
        <v>13.54</v>
      </c>
      <c r="M47" s="6">
        <v>2</v>
      </c>
      <c r="N47" s="6">
        <v>2</v>
      </c>
    </row>
    <row r="48" spans="3:26" ht="16">
      <c r="C48" s="13" t="s">
        <v>222</v>
      </c>
      <c r="D48" s="13" t="s">
        <v>294</v>
      </c>
      <c r="E48" s="11">
        <v>4.2</v>
      </c>
      <c r="F48" s="11">
        <v>3.73</v>
      </c>
      <c r="G48" s="11">
        <v>1.1299999999999999</v>
      </c>
      <c r="H48" s="11" t="s">
        <v>167</v>
      </c>
      <c r="I48" s="4">
        <v>1.37</v>
      </c>
      <c r="J48" s="4">
        <v>5.95</v>
      </c>
      <c r="K48" s="4">
        <v>3.11</v>
      </c>
      <c r="L48" s="4">
        <v>4.33</v>
      </c>
      <c r="M48" s="8">
        <v>9</v>
      </c>
      <c r="N48" s="8">
        <v>20</v>
      </c>
    </row>
    <row r="49" spans="3:14" ht="16">
      <c r="C49" s="14" t="s">
        <v>224</v>
      </c>
      <c r="D49" s="14" t="s">
        <v>294</v>
      </c>
      <c r="E49" s="12">
        <v>14.51</v>
      </c>
      <c r="F49" s="12">
        <v>14.51</v>
      </c>
      <c r="G49" s="12">
        <v>6.91</v>
      </c>
      <c r="H49" s="12" t="s">
        <v>73</v>
      </c>
      <c r="I49" s="5">
        <v>9.6300000000000008</v>
      </c>
      <c r="J49" s="5">
        <v>19.399999999999999</v>
      </c>
      <c r="K49" s="5">
        <v>12.07</v>
      </c>
      <c r="L49" s="5">
        <v>16.96</v>
      </c>
      <c r="M49" s="6">
        <v>2</v>
      </c>
      <c r="N49" s="6">
        <v>2</v>
      </c>
    </row>
    <row r="50" spans="3:14" ht="16">
      <c r="C50" s="14" t="s">
        <v>36</v>
      </c>
      <c r="D50" s="14" t="s">
        <v>37</v>
      </c>
      <c r="E50" s="12">
        <v>0.28999999999999998</v>
      </c>
      <c r="F50" s="12">
        <v>0.36</v>
      </c>
      <c r="G50" s="12">
        <v>0.19</v>
      </c>
      <c r="H50" s="12" t="s">
        <v>38</v>
      </c>
      <c r="I50" s="5">
        <v>0.18</v>
      </c>
      <c r="J50" s="5">
        <v>0.89</v>
      </c>
      <c r="K50" s="5">
        <v>0.21</v>
      </c>
      <c r="L50" s="5">
        <v>0.47</v>
      </c>
      <c r="M50" s="6">
        <v>21</v>
      </c>
      <c r="N50" s="6">
        <v>33</v>
      </c>
    </row>
    <row r="51" spans="3:14" ht="16">
      <c r="C51" s="14" t="s">
        <v>39</v>
      </c>
      <c r="D51" s="14" t="s">
        <v>37</v>
      </c>
      <c r="E51" s="12">
        <v>0.43</v>
      </c>
      <c r="F51" s="12"/>
      <c r="G51" s="12"/>
      <c r="H51" s="12"/>
      <c r="I51" s="7"/>
      <c r="J51" s="7"/>
      <c r="K51" s="7"/>
      <c r="L51" s="7"/>
      <c r="M51" s="6">
        <v>1</v>
      </c>
      <c r="N51" s="6">
        <v>1</v>
      </c>
    </row>
    <row r="52" spans="3:14" ht="16">
      <c r="C52" s="14" t="s">
        <v>90</v>
      </c>
      <c r="D52" s="14" t="s">
        <v>37</v>
      </c>
      <c r="E52" s="12">
        <v>0.39</v>
      </c>
      <c r="F52" s="12">
        <v>0.48</v>
      </c>
      <c r="G52" s="12">
        <v>0.4</v>
      </c>
      <c r="H52" s="12" t="s">
        <v>91</v>
      </c>
      <c r="I52" s="5">
        <v>0.26</v>
      </c>
      <c r="J52" s="5">
        <v>0.88</v>
      </c>
      <c r="K52" s="5">
        <v>0.31</v>
      </c>
      <c r="L52" s="5">
        <v>0.56000000000000005</v>
      </c>
      <c r="M52" s="6">
        <v>2</v>
      </c>
      <c r="N52" s="6">
        <v>4</v>
      </c>
    </row>
    <row r="53" spans="3:14" ht="16">
      <c r="C53" s="14" t="s">
        <v>101</v>
      </c>
      <c r="D53" s="14" t="s">
        <v>37</v>
      </c>
      <c r="E53" s="12">
        <v>0.92</v>
      </c>
      <c r="F53" s="12">
        <v>0.92</v>
      </c>
      <c r="G53" s="12">
        <v>7.0000000000000007E-2</v>
      </c>
      <c r="H53" s="12" t="s">
        <v>30</v>
      </c>
      <c r="I53" s="5">
        <v>0.86</v>
      </c>
      <c r="J53" s="5">
        <v>0.97</v>
      </c>
      <c r="K53" s="5">
        <v>0.89</v>
      </c>
      <c r="L53" s="5">
        <v>0.94</v>
      </c>
      <c r="M53" s="6">
        <v>2</v>
      </c>
      <c r="N53" s="6">
        <v>2</v>
      </c>
    </row>
    <row r="54" spans="3:14" ht="16">
      <c r="C54" s="14" t="s">
        <v>107</v>
      </c>
      <c r="D54" s="14" t="s">
        <v>37</v>
      </c>
      <c r="E54" s="12">
        <v>0.84</v>
      </c>
      <c r="F54" s="12"/>
      <c r="G54" s="12"/>
      <c r="H54" s="12"/>
      <c r="I54" s="7"/>
      <c r="J54" s="7"/>
      <c r="K54" s="7"/>
      <c r="L54" s="7"/>
      <c r="M54" s="6">
        <v>1</v>
      </c>
      <c r="N54" s="6">
        <v>1</v>
      </c>
    </row>
    <row r="55" spans="3:14" ht="16">
      <c r="C55" s="14" t="s">
        <v>108</v>
      </c>
      <c r="D55" s="14" t="s">
        <v>37</v>
      </c>
      <c r="E55" s="12">
        <v>0.32</v>
      </c>
      <c r="F55" s="12"/>
      <c r="G55" s="12"/>
      <c r="H55" s="12"/>
      <c r="I55" s="7"/>
      <c r="J55" s="7"/>
      <c r="K55" s="7"/>
      <c r="L55" s="7"/>
      <c r="M55" s="6">
        <v>1</v>
      </c>
      <c r="N55" s="6">
        <v>1</v>
      </c>
    </row>
    <row r="56" spans="3:14" ht="16">
      <c r="C56" s="14" t="s">
        <v>119</v>
      </c>
      <c r="D56" s="14" t="s">
        <v>37</v>
      </c>
      <c r="E56" s="12">
        <v>0.43</v>
      </c>
      <c r="F56" s="12"/>
      <c r="G56" s="12"/>
      <c r="H56" s="12"/>
      <c r="I56" s="7"/>
      <c r="J56" s="7"/>
      <c r="K56" s="7"/>
      <c r="L56" s="7"/>
      <c r="M56" s="6">
        <v>1</v>
      </c>
      <c r="N56" s="6">
        <v>1</v>
      </c>
    </row>
    <row r="57" spans="3:14" ht="18" customHeight="1">
      <c r="C57" s="14" t="s">
        <v>124</v>
      </c>
      <c r="D57" s="14" t="s">
        <v>37</v>
      </c>
      <c r="E57" s="12">
        <v>0.51</v>
      </c>
      <c r="F57" s="12"/>
      <c r="G57" s="12"/>
      <c r="H57" s="12"/>
      <c r="I57" s="7"/>
      <c r="J57" s="7"/>
      <c r="K57" s="7"/>
      <c r="L57" s="7"/>
      <c r="M57" s="6">
        <v>2</v>
      </c>
      <c r="N57" s="6">
        <v>1</v>
      </c>
    </row>
    <row r="58" spans="3:14" ht="16">
      <c r="C58" s="14" t="s">
        <v>125</v>
      </c>
      <c r="D58" s="14" t="s">
        <v>37</v>
      </c>
      <c r="E58" s="12">
        <v>0.37</v>
      </c>
      <c r="F58" s="12">
        <v>0.41</v>
      </c>
      <c r="G58" s="12">
        <v>0.25</v>
      </c>
      <c r="H58" s="12" t="s">
        <v>126</v>
      </c>
      <c r="I58" s="5">
        <v>0.15</v>
      </c>
      <c r="J58" s="5">
        <v>0.88</v>
      </c>
      <c r="K58" s="5">
        <v>0.31</v>
      </c>
      <c r="L58" s="5">
        <v>0.41</v>
      </c>
      <c r="M58" s="6">
        <v>5</v>
      </c>
      <c r="N58" s="6">
        <v>6</v>
      </c>
    </row>
    <row r="59" spans="3:14" ht="16">
      <c r="C59" s="14" t="s">
        <v>128</v>
      </c>
      <c r="D59" s="14" t="s">
        <v>37</v>
      </c>
      <c r="E59" s="12">
        <v>0.28000000000000003</v>
      </c>
      <c r="F59" s="12"/>
      <c r="G59" s="12"/>
      <c r="H59" s="12"/>
      <c r="I59" s="7"/>
      <c r="J59" s="7"/>
      <c r="K59" s="7"/>
      <c r="L59" s="7"/>
      <c r="M59" s="6">
        <v>1</v>
      </c>
      <c r="N59" s="6">
        <v>1</v>
      </c>
    </row>
    <row r="60" spans="3:14" ht="16">
      <c r="C60" s="14" t="s">
        <v>137</v>
      </c>
      <c r="D60" s="14" t="s">
        <v>37</v>
      </c>
      <c r="E60" s="12">
        <v>0.36</v>
      </c>
      <c r="F60" s="12">
        <v>0.47</v>
      </c>
      <c r="G60" s="12">
        <v>0.26</v>
      </c>
      <c r="H60" s="12" t="s">
        <v>85</v>
      </c>
      <c r="I60" s="5">
        <v>0.15</v>
      </c>
      <c r="J60" s="5">
        <v>0.88</v>
      </c>
      <c r="K60" s="5">
        <v>0.28999999999999998</v>
      </c>
      <c r="L60" s="5">
        <v>0.68</v>
      </c>
      <c r="M60" s="6">
        <v>5</v>
      </c>
      <c r="N60" s="6">
        <v>9</v>
      </c>
    </row>
    <row r="61" spans="3:14" ht="16">
      <c r="C61" s="13" t="s">
        <v>144</v>
      </c>
      <c r="D61" s="13" t="s">
        <v>37</v>
      </c>
      <c r="E61" s="11">
        <v>0.26</v>
      </c>
      <c r="F61" s="11">
        <v>0.3</v>
      </c>
      <c r="G61" s="11">
        <v>0.06</v>
      </c>
      <c r="H61" s="11" t="s">
        <v>145</v>
      </c>
      <c r="I61" s="4">
        <v>0.18</v>
      </c>
      <c r="J61" s="4">
        <v>0.45</v>
      </c>
      <c r="K61" s="4">
        <v>0.22</v>
      </c>
      <c r="L61" s="4">
        <v>0.35</v>
      </c>
      <c r="M61" s="8">
        <v>2</v>
      </c>
      <c r="N61" s="8">
        <v>3</v>
      </c>
    </row>
    <row r="62" spans="3:14" ht="16">
      <c r="C62" s="14" t="s">
        <v>155</v>
      </c>
      <c r="D62" s="14" t="s">
        <v>37</v>
      </c>
      <c r="E62" s="12">
        <v>0.45</v>
      </c>
      <c r="F62" s="12"/>
      <c r="G62" s="12"/>
      <c r="H62" s="12"/>
      <c r="I62" s="7"/>
      <c r="J62" s="7"/>
      <c r="K62" s="7"/>
      <c r="L62" s="7"/>
      <c r="M62" s="6">
        <v>1</v>
      </c>
      <c r="N62" s="6">
        <v>1</v>
      </c>
    </row>
    <row r="63" spans="3:14" ht="16">
      <c r="C63" s="14" t="s">
        <v>157</v>
      </c>
      <c r="D63" s="14" t="s">
        <v>37</v>
      </c>
      <c r="E63" s="12">
        <v>0.51</v>
      </c>
      <c r="F63" s="12">
        <v>0.88</v>
      </c>
      <c r="G63" s="12">
        <v>0.01</v>
      </c>
      <c r="H63" s="12" t="s">
        <v>158</v>
      </c>
      <c r="I63" s="5">
        <v>0.3</v>
      </c>
      <c r="J63" s="5">
        <v>1.74</v>
      </c>
      <c r="K63" s="5">
        <v>0.32</v>
      </c>
      <c r="L63" s="5">
        <v>1.55</v>
      </c>
      <c r="M63" s="6">
        <v>4</v>
      </c>
      <c r="N63" s="6">
        <v>5</v>
      </c>
    </row>
    <row r="64" spans="3:14" ht="16">
      <c r="C64" s="14" t="s">
        <v>159</v>
      </c>
      <c r="D64" s="14" t="s">
        <v>37</v>
      </c>
      <c r="E64" s="12">
        <v>1.43</v>
      </c>
      <c r="F64" s="12">
        <v>1.37</v>
      </c>
      <c r="G64" s="12">
        <v>0.11</v>
      </c>
      <c r="H64" s="12" t="s">
        <v>30</v>
      </c>
      <c r="I64" s="5">
        <v>1.24</v>
      </c>
      <c r="J64" s="5">
        <v>1.43</v>
      </c>
      <c r="K64" s="5">
        <v>1.33</v>
      </c>
      <c r="L64" s="5">
        <v>1.43</v>
      </c>
      <c r="M64" s="6">
        <v>1</v>
      </c>
      <c r="N64" s="6">
        <v>3</v>
      </c>
    </row>
    <row r="65" spans="3:14" ht="16">
      <c r="C65" s="14" t="s">
        <v>169</v>
      </c>
      <c r="D65" s="14" t="s">
        <v>37</v>
      </c>
      <c r="E65" s="12">
        <v>0.33</v>
      </c>
      <c r="F65" s="12">
        <v>0.35</v>
      </c>
      <c r="G65" s="12">
        <v>0.12</v>
      </c>
      <c r="H65" s="12" t="s">
        <v>170</v>
      </c>
      <c r="I65" s="5">
        <v>0.18</v>
      </c>
      <c r="J65" s="5">
        <v>0.59</v>
      </c>
      <c r="K65" s="5">
        <v>0.25</v>
      </c>
      <c r="L65" s="5">
        <v>0.45</v>
      </c>
      <c r="M65" s="6">
        <v>9</v>
      </c>
      <c r="N65" s="6">
        <v>20</v>
      </c>
    </row>
    <row r="66" spans="3:14" ht="16">
      <c r="C66" s="14" t="s">
        <v>171</v>
      </c>
      <c r="D66" s="14" t="s">
        <v>37</v>
      </c>
      <c r="E66" s="12">
        <v>0.43</v>
      </c>
      <c r="F66" s="12">
        <v>0.54</v>
      </c>
      <c r="G66" s="12">
        <v>0.24</v>
      </c>
      <c r="H66" s="12" t="s">
        <v>49</v>
      </c>
      <c r="I66" s="5">
        <v>0.38</v>
      </c>
      <c r="J66" s="5">
        <v>0.81</v>
      </c>
      <c r="K66" s="5">
        <v>0.41</v>
      </c>
      <c r="L66" s="5">
        <v>0.62</v>
      </c>
      <c r="M66" s="6">
        <v>3</v>
      </c>
      <c r="N66" s="6">
        <v>3</v>
      </c>
    </row>
    <row r="67" spans="3:14" ht="16">
      <c r="C67" s="14" t="s">
        <v>174</v>
      </c>
      <c r="D67" s="14" t="s">
        <v>37</v>
      </c>
      <c r="E67" s="12">
        <v>0.31</v>
      </c>
      <c r="F67" s="12">
        <v>0.33</v>
      </c>
      <c r="G67" s="12">
        <v>0.13</v>
      </c>
      <c r="H67" s="12" t="s">
        <v>161</v>
      </c>
      <c r="I67" s="5">
        <v>0.19</v>
      </c>
      <c r="J67" s="5">
        <v>0.63</v>
      </c>
      <c r="K67" s="5">
        <v>0.27</v>
      </c>
      <c r="L67" s="5">
        <v>0.33</v>
      </c>
      <c r="M67" s="6">
        <v>4</v>
      </c>
      <c r="N67" s="6">
        <v>8</v>
      </c>
    </row>
    <row r="68" spans="3:14" ht="16">
      <c r="C68" s="14" t="s">
        <v>180</v>
      </c>
      <c r="D68" s="14" t="s">
        <v>37</v>
      </c>
      <c r="E68" s="12">
        <v>0.5</v>
      </c>
      <c r="F68" s="12">
        <v>0.72</v>
      </c>
      <c r="G68" s="12">
        <v>0.53</v>
      </c>
      <c r="H68" s="12" t="s">
        <v>181</v>
      </c>
      <c r="I68" s="5">
        <v>0.4</v>
      </c>
      <c r="J68" s="5">
        <v>1.78</v>
      </c>
      <c r="K68" s="5">
        <v>0.45</v>
      </c>
      <c r="L68" s="5">
        <v>0.64</v>
      </c>
      <c r="M68" s="6">
        <v>5</v>
      </c>
      <c r="N68" s="6">
        <v>6</v>
      </c>
    </row>
    <row r="69" spans="3:14" ht="16">
      <c r="C69" s="14" t="s">
        <v>191</v>
      </c>
      <c r="D69" s="14" t="s">
        <v>37</v>
      </c>
      <c r="E69" s="12">
        <v>0.31</v>
      </c>
      <c r="F69" s="12">
        <v>0.31</v>
      </c>
      <c r="G69" s="12">
        <v>0.01</v>
      </c>
      <c r="H69" s="12" t="s">
        <v>115</v>
      </c>
      <c r="I69" s="5">
        <v>0.3</v>
      </c>
      <c r="J69" s="5">
        <v>0.32</v>
      </c>
      <c r="K69" s="5">
        <v>0.31</v>
      </c>
      <c r="L69" s="5">
        <v>0.32</v>
      </c>
      <c r="M69" s="6">
        <v>2</v>
      </c>
      <c r="N69" s="6">
        <v>2</v>
      </c>
    </row>
    <row r="70" spans="3:14" ht="16">
      <c r="C70" s="14" t="s">
        <v>195</v>
      </c>
      <c r="D70" s="14" t="s">
        <v>37</v>
      </c>
      <c r="E70" s="12">
        <v>0.84</v>
      </c>
      <c r="F70" s="12"/>
      <c r="G70" s="12"/>
      <c r="H70" s="12"/>
      <c r="I70" s="7"/>
      <c r="J70" s="7"/>
      <c r="K70" s="7"/>
      <c r="L70" s="7"/>
      <c r="M70" s="6">
        <v>2</v>
      </c>
      <c r="N70" s="6">
        <v>1</v>
      </c>
    </row>
    <row r="71" spans="3:14" ht="16">
      <c r="C71" s="14" t="s">
        <v>198</v>
      </c>
      <c r="D71" s="14" t="s">
        <v>37</v>
      </c>
      <c r="E71" s="12">
        <v>0.25</v>
      </c>
      <c r="F71" s="12"/>
      <c r="G71" s="12"/>
      <c r="H71" s="12"/>
      <c r="I71" s="7"/>
      <c r="J71" s="7"/>
      <c r="K71" s="7"/>
      <c r="L71" s="7"/>
      <c r="M71" s="6">
        <v>1</v>
      </c>
      <c r="N71" s="6">
        <v>1</v>
      </c>
    </row>
    <row r="72" spans="3:14" ht="16">
      <c r="C72" s="14" t="s">
        <v>211</v>
      </c>
      <c r="D72" s="14" t="s">
        <v>37</v>
      </c>
      <c r="E72" s="12">
        <v>0.57999999999999996</v>
      </c>
      <c r="F72" s="12">
        <v>0.65</v>
      </c>
      <c r="G72" s="12">
        <v>0.36</v>
      </c>
      <c r="H72" s="12" t="s">
        <v>85</v>
      </c>
      <c r="I72" s="5">
        <v>0.2</v>
      </c>
      <c r="J72" s="5">
        <v>1.5</v>
      </c>
      <c r="K72" s="5">
        <v>0.37</v>
      </c>
      <c r="L72" s="5">
        <v>0.84</v>
      </c>
      <c r="M72" s="6">
        <v>15</v>
      </c>
      <c r="N72" s="6">
        <v>21</v>
      </c>
    </row>
    <row r="73" spans="3:14" ht="16">
      <c r="C73" s="14" t="s">
        <v>212</v>
      </c>
      <c r="D73" s="14" t="s">
        <v>37</v>
      </c>
      <c r="E73" s="12">
        <v>1.64</v>
      </c>
      <c r="F73" s="12">
        <v>2.56</v>
      </c>
      <c r="G73" s="12">
        <v>2.3199999999999998</v>
      </c>
      <c r="H73" s="12" t="s">
        <v>213</v>
      </c>
      <c r="I73" s="5">
        <v>0.84</v>
      </c>
      <c r="J73" s="5">
        <v>5.2</v>
      </c>
      <c r="K73" s="5">
        <v>1.24</v>
      </c>
      <c r="L73" s="5">
        <v>3.42</v>
      </c>
      <c r="M73" s="6">
        <v>3</v>
      </c>
      <c r="N73" s="6">
        <v>3</v>
      </c>
    </row>
    <row r="74" spans="3:14" ht="16">
      <c r="C74" s="14" t="s">
        <v>217</v>
      </c>
      <c r="D74" s="14" t="s">
        <v>37</v>
      </c>
      <c r="E74" s="12">
        <v>0.51</v>
      </c>
      <c r="F74" s="12"/>
      <c r="G74" s="12"/>
      <c r="H74" s="12"/>
      <c r="I74" s="7"/>
      <c r="J74" s="7"/>
      <c r="K74" s="7"/>
      <c r="L74" s="7"/>
      <c r="M74" s="6">
        <v>1</v>
      </c>
      <c r="N74" s="6">
        <v>1</v>
      </c>
    </row>
    <row r="75" spans="3:14" ht="16">
      <c r="C75" s="14" t="s">
        <v>229</v>
      </c>
      <c r="D75" s="14" t="s">
        <v>37</v>
      </c>
      <c r="E75" s="12">
        <v>0.32</v>
      </c>
      <c r="F75" s="12">
        <v>0.32</v>
      </c>
      <c r="G75" s="12">
        <v>0.09</v>
      </c>
      <c r="H75" s="12" t="s">
        <v>94</v>
      </c>
      <c r="I75" s="5">
        <v>0.25</v>
      </c>
      <c r="J75" s="5">
        <v>0.38</v>
      </c>
      <c r="K75" s="5">
        <v>0.28000000000000003</v>
      </c>
      <c r="L75" s="5">
        <v>0.35</v>
      </c>
      <c r="M75" s="6">
        <v>2</v>
      </c>
      <c r="N75" s="6">
        <v>2</v>
      </c>
    </row>
    <row r="76" spans="3:14" ht="16">
      <c r="C76" s="14" t="s">
        <v>43</v>
      </c>
      <c r="D76" s="14" t="s">
        <v>44</v>
      </c>
      <c r="E76" s="12">
        <v>0.43</v>
      </c>
      <c r="F76" s="12">
        <v>0.49</v>
      </c>
      <c r="G76" s="12">
        <v>0.24</v>
      </c>
      <c r="H76" s="12" t="s">
        <v>45</v>
      </c>
      <c r="I76" s="5">
        <v>0.11</v>
      </c>
      <c r="J76" s="5">
        <v>0.98</v>
      </c>
      <c r="K76" s="5">
        <v>0.34</v>
      </c>
      <c r="L76" s="5">
        <v>0.6</v>
      </c>
      <c r="M76" s="6">
        <v>7</v>
      </c>
      <c r="N76" s="6">
        <v>13</v>
      </c>
    </row>
    <row r="77" spans="3:14" ht="16">
      <c r="C77" s="14" t="s">
        <v>11</v>
      </c>
      <c r="D77" s="14" t="s">
        <v>44</v>
      </c>
      <c r="E77" s="12">
        <v>2.5499999999999998</v>
      </c>
      <c r="F77" s="12">
        <v>2.66</v>
      </c>
      <c r="G77" s="12">
        <v>1.29</v>
      </c>
      <c r="H77" s="12" t="s">
        <v>73</v>
      </c>
      <c r="I77" s="5">
        <v>0.66</v>
      </c>
      <c r="J77" s="5">
        <v>5.69</v>
      </c>
      <c r="K77" s="5">
        <v>1.64</v>
      </c>
      <c r="L77" s="5">
        <v>3.08</v>
      </c>
      <c r="M77" s="6">
        <v>12</v>
      </c>
      <c r="N77" s="6">
        <v>27</v>
      </c>
    </row>
    <row r="78" spans="3:14" ht="16">
      <c r="C78" s="14" t="s">
        <v>199</v>
      </c>
      <c r="D78" s="14" t="s">
        <v>44</v>
      </c>
      <c r="E78" s="12">
        <v>0.38</v>
      </c>
      <c r="F78" s="12">
        <v>0.41</v>
      </c>
      <c r="G78" s="12">
        <v>7.0000000000000007E-2</v>
      </c>
      <c r="H78" s="12" t="s">
        <v>87</v>
      </c>
      <c r="I78" s="5">
        <v>0.36</v>
      </c>
      <c r="J78" s="5">
        <v>0.49</v>
      </c>
      <c r="K78" s="5">
        <v>0.37</v>
      </c>
      <c r="L78" s="5">
        <v>0.44</v>
      </c>
      <c r="M78" s="6">
        <v>2</v>
      </c>
      <c r="N78" s="6">
        <v>3</v>
      </c>
    </row>
    <row r="79" spans="3:14" ht="16">
      <c r="C79" s="14" t="s">
        <v>230</v>
      </c>
      <c r="D79" s="14" t="s">
        <v>44</v>
      </c>
      <c r="E79" s="12">
        <v>0.52</v>
      </c>
      <c r="F79" s="12">
        <v>0.51</v>
      </c>
      <c r="G79" s="12">
        <v>0.17</v>
      </c>
      <c r="H79" s="12" t="s">
        <v>64</v>
      </c>
      <c r="I79" s="5">
        <v>0.18</v>
      </c>
      <c r="J79" s="5">
        <v>1.1000000000000001</v>
      </c>
      <c r="K79" s="5">
        <v>0.4</v>
      </c>
      <c r="L79" s="5">
        <v>0.6</v>
      </c>
      <c r="M79" s="6">
        <v>20</v>
      </c>
      <c r="N79" s="6">
        <v>51</v>
      </c>
    </row>
    <row r="80" spans="3:14" ht="16">
      <c r="C80" s="14" t="s">
        <v>165</v>
      </c>
      <c r="D80" s="14" t="s">
        <v>44</v>
      </c>
      <c r="E80" s="12">
        <v>0.38</v>
      </c>
      <c r="F80" s="12">
        <v>0.44</v>
      </c>
      <c r="G80" s="12">
        <v>0.12</v>
      </c>
      <c r="H80" s="12" t="s">
        <v>60</v>
      </c>
      <c r="I80" s="5">
        <v>0.38</v>
      </c>
      <c r="J80" s="5">
        <v>0.67</v>
      </c>
      <c r="K80" s="5">
        <v>0.38</v>
      </c>
      <c r="L80" s="5">
        <v>0.45</v>
      </c>
      <c r="M80" s="6">
        <v>4</v>
      </c>
      <c r="N80" s="6">
        <v>6</v>
      </c>
    </row>
    <row r="81" spans="3:14" ht="16">
      <c r="C81" s="14" t="s">
        <v>192</v>
      </c>
      <c r="D81" s="14" t="s">
        <v>44</v>
      </c>
      <c r="E81" s="12">
        <v>1.1499999999999999</v>
      </c>
      <c r="F81" s="12">
        <v>1.1499999999999999</v>
      </c>
      <c r="G81" s="12">
        <v>7.0000000000000007E-2</v>
      </c>
      <c r="H81" s="12" t="s">
        <v>81</v>
      </c>
      <c r="I81" s="5">
        <v>1.1000000000000001</v>
      </c>
      <c r="J81" s="5">
        <v>1.2</v>
      </c>
      <c r="K81" s="5">
        <v>1.1299999999999999</v>
      </c>
      <c r="L81" s="5">
        <v>1.18</v>
      </c>
      <c r="M81" s="6">
        <v>2</v>
      </c>
      <c r="N81" s="6">
        <v>2</v>
      </c>
    </row>
    <row r="82" spans="3:14" ht="16">
      <c r="C82" s="14" t="s">
        <v>10</v>
      </c>
      <c r="D82" s="14" t="s">
        <v>46</v>
      </c>
      <c r="E82" s="12">
        <v>0.43</v>
      </c>
      <c r="F82" s="12">
        <v>0.62</v>
      </c>
      <c r="G82" s="12">
        <v>0.45</v>
      </c>
      <c r="H82" s="12" t="s">
        <v>47</v>
      </c>
      <c r="I82" s="5">
        <v>0.22</v>
      </c>
      <c r="J82" s="5">
        <v>1.55</v>
      </c>
      <c r="K82" s="5">
        <v>0.26</v>
      </c>
      <c r="L82" s="5">
        <v>0.72</v>
      </c>
      <c r="M82" s="6">
        <v>11</v>
      </c>
      <c r="N82" s="6">
        <v>22</v>
      </c>
    </row>
    <row r="83" spans="3:14" ht="16">
      <c r="C83" s="14" t="s">
        <v>48</v>
      </c>
      <c r="D83" s="14" t="s">
        <v>46</v>
      </c>
      <c r="E83" s="12">
        <v>0.75</v>
      </c>
      <c r="F83" s="12">
        <v>0.85</v>
      </c>
      <c r="G83" s="12">
        <v>0.37</v>
      </c>
      <c r="H83" s="12" t="s">
        <v>49</v>
      </c>
      <c r="I83" s="5">
        <v>0.52</v>
      </c>
      <c r="J83" s="5">
        <v>1.37</v>
      </c>
      <c r="K83" s="5">
        <v>0.63</v>
      </c>
      <c r="L83" s="5">
        <v>0.97</v>
      </c>
      <c r="M83" s="6">
        <v>1</v>
      </c>
      <c r="N83" s="6">
        <v>4</v>
      </c>
    </row>
    <row r="84" spans="3:14" ht="16">
      <c r="C84" s="14" t="s">
        <v>50</v>
      </c>
      <c r="D84" s="14" t="s">
        <v>46</v>
      </c>
      <c r="E84" s="12">
        <v>0.39</v>
      </c>
      <c r="F84" s="12">
        <v>0.36</v>
      </c>
      <c r="G84" s="12">
        <v>0.09</v>
      </c>
      <c r="H84" s="12" t="s">
        <v>51</v>
      </c>
      <c r="I84" s="5">
        <v>0.26</v>
      </c>
      <c r="J84" s="5">
        <v>0.43</v>
      </c>
      <c r="K84" s="5">
        <v>0.32</v>
      </c>
      <c r="L84" s="5">
        <v>0.41</v>
      </c>
      <c r="M84" s="6">
        <v>1</v>
      </c>
      <c r="N84" s="6">
        <v>3</v>
      </c>
    </row>
    <row r="85" spans="3:14" ht="16">
      <c r="C85" s="14" t="s">
        <v>52</v>
      </c>
      <c r="D85" s="14" t="s">
        <v>46</v>
      </c>
      <c r="E85" s="12">
        <v>0.31</v>
      </c>
      <c r="F85" s="12">
        <v>0.51</v>
      </c>
      <c r="G85" s="12">
        <v>0.47</v>
      </c>
      <c r="H85" s="12" t="s">
        <v>53</v>
      </c>
      <c r="I85" s="5">
        <v>0.24</v>
      </c>
      <c r="J85" s="5">
        <v>1.55</v>
      </c>
      <c r="K85" s="5">
        <v>0.26</v>
      </c>
      <c r="L85" s="5">
        <v>0.46</v>
      </c>
      <c r="M85" s="6">
        <v>4</v>
      </c>
      <c r="N85" s="6">
        <v>7</v>
      </c>
    </row>
    <row r="86" spans="3:14" ht="16">
      <c r="C86" s="14" t="s">
        <v>54</v>
      </c>
      <c r="D86" s="14" t="s">
        <v>46</v>
      </c>
      <c r="E86" s="12">
        <v>0.73</v>
      </c>
      <c r="F86" s="12"/>
      <c r="G86" s="12"/>
      <c r="H86" s="12"/>
      <c r="I86" s="7"/>
      <c r="J86" s="7"/>
      <c r="K86" s="7"/>
      <c r="L86" s="7"/>
      <c r="M86" s="6">
        <v>1</v>
      </c>
      <c r="N86" s="6">
        <v>1</v>
      </c>
    </row>
    <row r="87" spans="3:14" ht="16">
      <c r="C87" s="14" t="s">
        <v>55</v>
      </c>
      <c r="D87" s="14" t="s">
        <v>46</v>
      </c>
      <c r="E87" s="12">
        <v>0.26</v>
      </c>
      <c r="F87" s="12">
        <v>0.3</v>
      </c>
      <c r="G87" s="12">
        <v>0.12</v>
      </c>
      <c r="H87" s="12" t="s">
        <v>56</v>
      </c>
      <c r="I87" s="5">
        <v>0.22</v>
      </c>
      <c r="J87" s="5">
        <v>0.43</v>
      </c>
      <c r="K87" s="5">
        <v>0.24</v>
      </c>
      <c r="L87" s="5">
        <v>0.35</v>
      </c>
      <c r="M87" s="6">
        <v>1</v>
      </c>
      <c r="N87" s="6">
        <v>3</v>
      </c>
    </row>
    <row r="88" spans="3:14" ht="16">
      <c r="C88" s="13" t="s">
        <v>146</v>
      </c>
      <c r="D88" s="13" t="s">
        <v>46</v>
      </c>
      <c r="E88" s="11">
        <v>1.03</v>
      </c>
      <c r="F88" s="11">
        <v>1.03</v>
      </c>
      <c r="G88" s="11">
        <v>0.04</v>
      </c>
      <c r="H88" s="11" t="s">
        <v>147</v>
      </c>
      <c r="I88" s="4">
        <v>1</v>
      </c>
      <c r="J88" s="4">
        <v>1.06</v>
      </c>
      <c r="K88" s="4">
        <v>1.02</v>
      </c>
      <c r="L88" s="4">
        <v>1.05</v>
      </c>
      <c r="M88" s="8">
        <v>2</v>
      </c>
      <c r="N88" s="8">
        <v>2</v>
      </c>
    </row>
    <row r="89" spans="3:14" ht="16">
      <c r="C89" s="14" t="s">
        <v>207</v>
      </c>
      <c r="D89" s="14" t="s">
        <v>46</v>
      </c>
      <c r="E89" s="12">
        <v>0.49</v>
      </c>
      <c r="F89" s="12">
        <v>0.57999999999999996</v>
      </c>
      <c r="G89" s="12">
        <v>0.04</v>
      </c>
      <c r="H89" s="12" t="s">
        <v>81</v>
      </c>
      <c r="I89" s="5">
        <v>0.38</v>
      </c>
      <c r="J89" s="5">
        <v>0.96</v>
      </c>
      <c r="K89" s="5">
        <v>0.44</v>
      </c>
      <c r="L89" s="5">
        <v>0.62</v>
      </c>
      <c r="M89" s="6">
        <v>2</v>
      </c>
      <c r="N89" s="6">
        <v>4</v>
      </c>
    </row>
    <row r="90" spans="3:14" ht="16">
      <c r="C90" s="14" t="s">
        <v>93</v>
      </c>
      <c r="D90" s="14" t="s">
        <v>46</v>
      </c>
      <c r="E90" s="12">
        <v>0.77</v>
      </c>
      <c r="F90" s="12">
        <v>0.67</v>
      </c>
      <c r="G90" s="12">
        <v>0.19</v>
      </c>
      <c r="H90" s="12" t="s">
        <v>94</v>
      </c>
      <c r="I90" s="5">
        <v>0.45</v>
      </c>
      <c r="J90" s="5">
        <v>0.8</v>
      </c>
      <c r="K90" s="5">
        <v>0.61</v>
      </c>
      <c r="L90" s="5">
        <v>0.79</v>
      </c>
      <c r="M90" s="6">
        <v>2</v>
      </c>
      <c r="N90" s="6">
        <v>3</v>
      </c>
    </row>
    <row r="91" spans="3:14" ht="16">
      <c r="C91" s="14" t="s">
        <v>208</v>
      </c>
      <c r="D91" s="14" t="s">
        <v>46</v>
      </c>
      <c r="E91" s="12">
        <v>0.75</v>
      </c>
      <c r="F91" s="12">
        <v>0.88</v>
      </c>
      <c r="G91" s="12">
        <v>0.27</v>
      </c>
      <c r="H91" s="12" t="s">
        <v>103</v>
      </c>
      <c r="I91" s="5">
        <v>0.66</v>
      </c>
      <c r="J91" s="5">
        <v>1.4</v>
      </c>
      <c r="K91" s="5">
        <v>0.7</v>
      </c>
      <c r="L91" s="5">
        <v>0.98</v>
      </c>
      <c r="M91" s="6">
        <v>2</v>
      </c>
      <c r="N91" s="6">
        <v>8</v>
      </c>
    </row>
    <row r="92" spans="3:14" ht="16">
      <c r="C92" s="14" t="s">
        <v>57</v>
      </c>
      <c r="D92" s="14" t="s">
        <v>58</v>
      </c>
      <c r="E92" s="12">
        <v>22.88</v>
      </c>
      <c r="F92" s="12">
        <v>23.06</v>
      </c>
      <c r="G92" s="12">
        <v>4.79</v>
      </c>
      <c r="H92" s="12" t="s">
        <v>35</v>
      </c>
      <c r="I92" s="5">
        <v>14.38</v>
      </c>
      <c r="J92" s="5">
        <v>34.53</v>
      </c>
      <c r="K92" s="5">
        <v>21.64</v>
      </c>
      <c r="L92" s="5">
        <v>25.41</v>
      </c>
      <c r="M92" s="6">
        <v>8</v>
      </c>
      <c r="N92" s="6">
        <v>24</v>
      </c>
    </row>
    <row r="93" spans="3:14" ht="16">
      <c r="C93" s="14" t="s">
        <v>59</v>
      </c>
      <c r="D93" s="14" t="s">
        <v>58</v>
      </c>
      <c r="E93" s="12">
        <v>24.96</v>
      </c>
      <c r="F93" s="12">
        <v>26.05</v>
      </c>
      <c r="G93" s="12">
        <v>6.78</v>
      </c>
      <c r="H93" s="12" t="s">
        <v>60</v>
      </c>
      <c r="I93" s="5">
        <v>10.74</v>
      </c>
      <c r="J93" s="5">
        <v>42.3</v>
      </c>
      <c r="K93" s="5">
        <v>21.69</v>
      </c>
      <c r="L93" s="5">
        <v>29.07</v>
      </c>
      <c r="M93" s="6">
        <v>25</v>
      </c>
      <c r="N93" s="6">
        <v>75</v>
      </c>
    </row>
    <row r="94" spans="3:14" ht="16">
      <c r="C94" s="14" t="s">
        <v>61</v>
      </c>
      <c r="D94" s="14" t="s">
        <v>58</v>
      </c>
      <c r="E94" s="12">
        <v>26.82</v>
      </c>
      <c r="F94" s="12">
        <v>28.55</v>
      </c>
      <c r="G94" s="12">
        <v>6.48</v>
      </c>
      <c r="H94" s="12" t="s">
        <v>62</v>
      </c>
      <c r="I94" s="5">
        <v>19.600000000000001</v>
      </c>
      <c r="J94" s="5">
        <v>41.73</v>
      </c>
      <c r="K94" s="5">
        <v>23.41</v>
      </c>
      <c r="L94" s="5">
        <v>30.53</v>
      </c>
      <c r="M94" s="6">
        <v>9</v>
      </c>
      <c r="N94" s="6">
        <v>13</v>
      </c>
    </row>
    <row r="95" spans="3:14" ht="16">
      <c r="C95" s="14" t="s">
        <v>63</v>
      </c>
      <c r="D95" s="14" t="s">
        <v>58</v>
      </c>
      <c r="E95" s="12">
        <v>34.1</v>
      </c>
      <c r="F95" s="12">
        <v>38.33</v>
      </c>
      <c r="G95" s="12">
        <v>12.48</v>
      </c>
      <c r="H95" s="12" t="s">
        <v>64</v>
      </c>
      <c r="I95" s="5">
        <v>22</v>
      </c>
      <c r="J95" s="5">
        <v>69.06</v>
      </c>
      <c r="K95" s="5">
        <v>30.03</v>
      </c>
      <c r="L95" s="5">
        <v>42</v>
      </c>
      <c r="M95" s="6">
        <v>14</v>
      </c>
      <c r="N95" s="6">
        <v>21</v>
      </c>
    </row>
    <row r="96" spans="3:14" ht="16">
      <c r="C96" s="14" t="s">
        <v>65</v>
      </c>
      <c r="D96" s="14" t="s">
        <v>58</v>
      </c>
      <c r="E96" s="12">
        <v>26.57</v>
      </c>
      <c r="F96" s="12">
        <v>25.76</v>
      </c>
      <c r="G96" s="12">
        <v>6.27</v>
      </c>
      <c r="H96" s="12" t="s">
        <v>66</v>
      </c>
      <c r="I96" s="5">
        <v>12.37</v>
      </c>
      <c r="J96" s="5">
        <v>37.92</v>
      </c>
      <c r="K96" s="5">
        <v>21.05</v>
      </c>
      <c r="L96" s="5">
        <v>29.22</v>
      </c>
      <c r="M96" s="6">
        <v>12</v>
      </c>
      <c r="N96" s="6">
        <v>26</v>
      </c>
    </row>
    <row r="97" spans="3:14" ht="16">
      <c r="C97" s="14" t="s">
        <v>67</v>
      </c>
      <c r="D97" s="14" t="s">
        <v>58</v>
      </c>
      <c r="E97" s="12">
        <v>26.61</v>
      </c>
      <c r="F97" s="12">
        <v>28.73</v>
      </c>
      <c r="G97" s="12">
        <v>12.47</v>
      </c>
      <c r="H97" s="12" t="s">
        <v>68</v>
      </c>
      <c r="I97" s="5">
        <v>10.74</v>
      </c>
      <c r="J97" s="5">
        <v>109.35</v>
      </c>
      <c r="K97" s="5">
        <v>22.26</v>
      </c>
      <c r="L97" s="5">
        <v>31.57</v>
      </c>
      <c r="M97" s="6">
        <v>49</v>
      </c>
      <c r="N97" s="6">
        <v>165</v>
      </c>
    </row>
    <row r="98" spans="3:14" ht="16">
      <c r="C98" s="14" t="s">
        <v>69</v>
      </c>
      <c r="D98" s="14" t="s">
        <v>58</v>
      </c>
      <c r="E98" s="12">
        <v>26.61</v>
      </c>
      <c r="F98" s="12">
        <v>28.73</v>
      </c>
      <c r="G98" s="12">
        <v>12.47</v>
      </c>
      <c r="H98" s="12" t="s">
        <v>68</v>
      </c>
      <c r="I98" s="5">
        <v>10.74</v>
      </c>
      <c r="J98" s="5">
        <v>109.3</v>
      </c>
      <c r="K98" s="5">
        <v>22.26</v>
      </c>
      <c r="L98" s="5">
        <v>31.57</v>
      </c>
      <c r="M98" s="6">
        <v>49</v>
      </c>
      <c r="N98" s="6">
        <v>165</v>
      </c>
    </row>
    <row r="99" spans="3:14" ht="16">
      <c r="C99" s="13" t="s">
        <v>74</v>
      </c>
      <c r="D99" s="13" t="s">
        <v>58</v>
      </c>
      <c r="E99" s="11">
        <v>60.43</v>
      </c>
      <c r="F99" s="11">
        <v>62.59</v>
      </c>
      <c r="G99" s="11">
        <v>20.350000000000001</v>
      </c>
      <c r="H99" s="11" t="s">
        <v>64</v>
      </c>
      <c r="I99" s="4">
        <v>28.78</v>
      </c>
      <c r="J99" s="4">
        <v>100.7</v>
      </c>
      <c r="K99" s="4">
        <v>43.88</v>
      </c>
      <c r="L99" s="4">
        <v>79.14</v>
      </c>
      <c r="M99" s="8">
        <v>1</v>
      </c>
      <c r="N99" s="8">
        <v>4</v>
      </c>
    </row>
    <row r="100" spans="3:14" ht="16">
      <c r="C100" s="13" t="s">
        <v>74</v>
      </c>
      <c r="D100" s="13" t="s">
        <v>58</v>
      </c>
      <c r="E100" s="11">
        <v>60.43</v>
      </c>
      <c r="F100" s="11">
        <v>62.59</v>
      </c>
      <c r="G100" s="11">
        <v>20.350000000000001</v>
      </c>
      <c r="H100" s="11" t="s">
        <v>64</v>
      </c>
      <c r="I100" s="4">
        <v>28.78</v>
      </c>
      <c r="J100" s="4">
        <v>100.72</v>
      </c>
      <c r="K100" s="4">
        <v>43.88</v>
      </c>
      <c r="L100" s="4">
        <v>79.14</v>
      </c>
      <c r="M100" s="8">
        <v>1</v>
      </c>
      <c r="N100" s="8">
        <v>4</v>
      </c>
    </row>
    <row r="101" spans="3:14" ht="16">
      <c r="C101" s="14" t="s">
        <v>136</v>
      </c>
      <c r="D101" s="14" t="s">
        <v>58</v>
      </c>
      <c r="E101" s="12">
        <v>4.0999999999999996</v>
      </c>
      <c r="F101" s="12"/>
      <c r="G101" s="12"/>
      <c r="H101" s="12"/>
      <c r="I101" s="7"/>
      <c r="J101" s="7"/>
      <c r="K101" s="7"/>
      <c r="L101" s="7"/>
      <c r="M101" s="6">
        <v>1</v>
      </c>
      <c r="N101" s="6">
        <v>1</v>
      </c>
    </row>
    <row r="102" spans="3:14" ht="16">
      <c r="C102" s="13" t="s">
        <v>138</v>
      </c>
      <c r="D102" s="13" t="s">
        <v>58</v>
      </c>
      <c r="E102" s="11">
        <v>17.63</v>
      </c>
      <c r="F102" s="11">
        <v>19.010000000000002</v>
      </c>
      <c r="G102" s="11">
        <v>6.57</v>
      </c>
      <c r="H102" s="11" t="s">
        <v>139</v>
      </c>
      <c r="I102" s="4">
        <v>10.050000000000001</v>
      </c>
      <c r="J102" s="4">
        <v>33.49</v>
      </c>
      <c r="K102" s="4">
        <v>16.3</v>
      </c>
      <c r="L102" s="4">
        <v>21.06</v>
      </c>
      <c r="M102" s="8">
        <v>9</v>
      </c>
      <c r="N102" s="8">
        <v>19</v>
      </c>
    </row>
    <row r="103" spans="3:14" ht="16">
      <c r="C103" s="14" t="s">
        <v>140</v>
      </c>
      <c r="D103" s="14" t="s">
        <v>58</v>
      </c>
      <c r="E103" s="12">
        <v>32.700000000000003</v>
      </c>
      <c r="F103" s="12">
        <v>33.840000000000003</v>
      </c>
      <c r="G103" s="12">
        <v>13.06</v>
      </c>
      <c r="H103" s="12" t="s">
        <v>110</v>
      </c>
      <c r="I103" s="5">
        <v>14.72</v>
      </c>
      <c r="J103" s="5">
        <v>56.7</v>
      </c>
      <c r="K103" s="5">
        <v>25.95</v>
      </c>
      <c r="L103" s="5">
        <v>41.23</v>
      </c>
      <c r="M103" s="6">
        <v>4</v>
      </c>
      <c r="N103" s="6">
        <v>16</v>
      </c>
    </row>
    <row r="104" spans="3:14" ht="16">
      <c r="C104" s="14" t="s">
        <v>141</v>
      </c>
      <c r="D104" s="14" t="s">
        <v>58</v>
      </c>
      <c r="E104" s="12">
        <v>24.48</v>
      </c>
      <c r="F104" s="12">
        <v>25.84</v>
      </c>
      <c r="G104" s="12">
        <v>9.43</v>
      </c>
      <c r="H104" s="12" t="s">
        <v>117</v>
      </c>
      <c r="I104" s="5">
        <v>11.04</v>
      </c>
      <c r="J104" s="5">
        <v>43.17</v>
      </c>
      <c r="K104" s="5">
        <v>21.48</v>
      </c>
      <c r="L104" s="5">
        <v>30.07</v>
      </c>
      <c r="M104" s="6">
        <v>7</v>
      </c>
      <c r="N104" s="6">
        <v>12</v>
      </c>
    </row>
    <row r="105" spans="3:14" ht="16">
      <c r="C105" s="14" t="s">
        <v>142</v>
      </c>
      <c r="D105" s="14" t="s">
        <v>58</v>
      </c>
      <c r="E105" s="12">
        <v>25.58</v>
      </c>
      <c r="F105" s="12">
        <v>27.91</v>
      </c>
      <c r="G105" s="12">
        <v>11.93</v>
      </c>
      <c r="H105" s="12" t="s">
        <v>68</v>
      </c>
      <c r="I105" s="5">
        <v>10.050000000000001</v>
      </c>
      <c r="J105" s="5">
        <v>56.7</v>
      </c>
      <c r="K105" s="5">
        <v>17.61</v>
      </c>
      <c r="L105" s="5">
        <v>33.85</v>
      </c>
      <c r="M105" s="6">
        <v>22</v>
      </c>
      <c r="N105" s="6">
        <v>56</v>
      </c>
    </row>
    <row r="106" spans="3:14" ht="16">
      <c r="C106" s="14" t="s">
        <v>143</v>
      </c>
      <c r="D106" s="14" t="s">
        <v>58</v>
      </c>
      <c r="E106" s="12">
        <v>25.58</v>
      </c>
      <c r="F106" s="12">
        <v>27.91</v>
      </c>
      <c r="G106" s="12">
        <v>11.93</v>
      </c>
      <c r="H106" s="12" t="s">
        <v>68</v>
      </c>
      <c r="I106" s="5">
        <v>10.050000000000001</v>
      </c>
      <c r="J106" s="5">
        <v>56.7</v>
      </c>
      <c r="K106" s="5">
        <v>17.61</v>
      </c>
      <c r="L106" s="5">
        <v>33.85</v>
      </c>
      <c r="M106" s="6">
        <v>22</v>
      </c>
      <c r="N106" s="6">
        <v>56</v>
      </c>
    </row>
    <row r="107" spans="3:14" ht="16">
      <c r="C107" s="14" t="s">
        <v>187</v>
      </c>
      <c r="D107" s="14" t="s">
        <v>58</v>
      </c>
      <c r="E107" s="12">
        <v>5.77</v>
      </c>
      <c r="F107" s="12">
        <v>5.85</v>
      </c>
      <c r="G107" s="12">
        <v>1.63</v>
      </c>
      <c r="H107" s="12" t="s">
        <v>100</v>
      </c>
      <c r="I107" s="5">
        <v>3.2</v>
      </c>
      <c r="J107" s="5">
        <v>11.86</v>
      </c>
      <c r="K107" s="5">
        <v>4.5</v>
      </c>
      <c r="L107" s="5">
        <v>6.59</v>
      </c>
      <c r="M107" s="6">
        <v>38</v>
      </c>
      <c r="N107" s="6">
        <v>130</v>
      </c>
    </row>
    <row r="108" spans="3:14" ht="16">
      <c r="C108" s="14" t="s">
        <v>193</v>
      </c>
      <c r="D108" s="14" t="s">
        <v>58</v>
      </c>
      <c r="E108" s="12">
        <v>4.7</v>
      </c>
      <c r="F108" s="12">
        <v>4.7</v>
      </c>
      <c r="G108" s="12">
        <v>1.24</v>
      </c>
      <c r="H108" s="12" t="s">
        <v>60</v>
      </c>
      <c r="I108" s="5">
        <v>3.82</v>
      </c>
      <c r="J108" s="5">
        <v>5.58</v>
      </c>
      <c r="K108" s="5">
        <v>4.26</v>
      </c>
      <c r="L108" s="5">
        <v>5.14</v>
      </c>
      <c r="M108" s="6">
        <v>2</v>
      </c>
      <c r="N108" s="6">
        <v>2</v>
      </c>
    </row>
    <row r="109" spans="3:14" ht="16">
      <c r="C109" s="14" t="s">
        <v>95</v>
      </c>
      <c r="D109" s="14" t="s">
        <v>295</v>
      </c>
      <c r="E109" s="12">
        <v>3.65</v>
      </c>
      <c r="F109" s="12">
        <v>4.12</v>
      </c>
      <c r="G109" s="12">
        <v>1.72</v>
      </c>
      <c r="H109" s="12" t="s">
        <v>96</v>
      </c>
      <c r="I109" s="5">
        <v>1.06</v>
      </c>
      <c r="J109" s="5">
        <v>9.98</v>
      </c>
      <c r="K109" s="5">
        <v>2.77</v>
      </c>
      <c r="L109" s="5">
        <v>5.31</v>
      </c>
      <c r="M109" s="6">
        <v>29</v>
      </c>
      <c r="N109" s="6">
        <v>95</v>
      </c>
    </row>
    <row r="110" spans="3:14" ht="16">
      <c r="C110" s="14" t="s">
        <v>111</v>
      </c>
      <c r="D110" s="14" t="s">
        <v>295</v>
      </c>
      <c r="E110" s="12">
        <v>3.09</v>
      </c>
      <c r="F110" s="12">
        <v>3.09</v>
      </c>
      <c r="G110" s="12">
        <v>1.44</v>
      </c>
      <c r="H110" s="12" t="s">
        <v>112</v>
      </c>
      <c r="I110" s="5">
        <v>2.0699999999999998</v>
      </c>
      <c r="J110" s="5">
        <v>4.0999999999999996</v>
      </c>
      <c r="K110" s="5">
        <v>2.58</v>
      </c>
      <c r="L110" s="5">
        <v>3.59</v>
      </c>
      <c r="M110" s="6">
        <v>2</v>
      </c>
      <c r="N110" s="6">
        <v>2</v>
      </c>
    </row>
    <row r="111" spans="3:14" ht="16">
      <c r="C111" s="14" t="s">
        <v>116</v>
      </c>
      <c r="D111" s="14" t="s">
        <v>295</v>
      </c>
      <c r="E111" s="12">
        <v>3.46</v>
      </c>
      <c r="F111" s="12">
        <v>3.39</v>
      </c>
      <c r="G111" s="12">
        <v>1.21</v>
      </c>
      <c r="H111" s="12" t="s">
        <v>117</v>
      </c>
      <c r="I111" s="5">
        <v>1.3</v>
      </c>
      <c r="J111" s="5">
        <v>6</v>
      </c>
      <c r="K111" s="5">
        <v>2.4500000000000002</v>
      </c>
      <c r="L111" s="5">
        <v>4.05</v>
      </c>
      <c r="M111" s="6">
        <v>19</v>
      </c>
      <c r="N111" s="6">
        <v>38</v>
      </c>
    </row>
    <row r="112" spans="3:14" ht="16">
      <c r="C112" s="14" t="s">
        <v>225</v>
      </c>
      <c r="D112" s="14" t="s">
        <v>295</v>
      </c>
      <c r="E112" s="12">
        <v>7.17</v>
      </c>
      <c r="F112" s="12">
        <v>6.04</v>
      </c>
      <c r="G112" s="12">
        <v>0.66</v>
      </c>
      <c r="H112" s="12" t="s">
        <v>226</v>
      </c>
      <c r="I112" s="5">
        <v>3.34</v>
      </c>
      <c r="J112" s="5">
        <v>8.49</v>
      </c>
      <c r="K112" s="5">
        <v>3.82</v>
      </c>
      <c r="L112" s="5">
        <v>7.83</v>
      </c>
      <c r="M112" s="6">
        <v>3</v>
      </c>
      <c r="N112" s="6">
        <v>7</v>
      </c>
    </row>
    <row r="113" spans="3:14" ht="16">
      <c r="C113" s="14" t="s">
        <v>31</v>
      </c>
      <c r="D113" s="14" t="s">
        <v>32</v>
      </c>
      <c r="E113" s="12">
        <v>1.54</v>
      </c>
      <c r="F113" s="12">
        <v>1.74</v>
      </c>
      <c r="G113" s="12">
        <v>1.25</v>
      </c>
      <c r="H113" s="12" t="s">
        <v>33</v>
      </c>
      <c r="I113" s="5">
        <v>0.51</v>
      </c>
      <c r="J113" s="5">
        <v>3.77</v>
      </c>
      <c r="K113" s="5">
        <v>0.76</v>
      </c>
      <c r="L113" s="5">
        <v>2.33</v>
      </c>
      <c r="M113" s="6">
        <v>4</v>
      </c>
      <c r="N113" s="6">
        <v>6</v>
      </c>
    </row>
    <row r="114" spans="3:14" ht="16">
      <c r="C114" s="14" t="s">
        <v>84</v>
      </c>
      <c r="D114" s="14" t="s">
        <v>32</v>
      </c>
      <c r="E114" s="12">
        <v>1.44</v>
      </c>
      <c r="F114" s="12">
        <v>1.55</v>
      </c>
      <c r="G114" s="12">
        <v>0.85</v>
      </c>
      <c r="H114" s="12" t="s">
        <v>85</v>
      </c>
      <c r="I114" s="5">
        <v>1.06</v>
      </c>
      <c r="J114" s="5">
        <v>2.27</v>
      </c>
      <c r="K114" s="5">
        <v>1.29</v>
      </c>
      <c r="L114" s="5">
        <v>1.7</v>
      </c>
      <c r="M114" s="6">
        <v>3</v>
      </c>
      <c r="N114" s="6">
        <v>4</v>
      </c>
    </row>
    <row r="115" spans="3:14" ht="16">
      <c r="C115" s="14" t="s">
        <v>92</v>
      </c>
      <c r="D115" s="14" t="s">
        <v>32</v>
      </c>
      <c r="E115" s="12">
        <v>0.43</v>
      </c>
      <c r="F115" s="12"/>
      <c r="G115" s="12"/>
      <c r="H115" s="12"/>
      <c r="I115" s="7"/>
      <c r="J115" s="7"/>
      <c r="K115" s="7"/>
      <c r="L115" s="7"/>
      <c r="M115" s="6">
        <v>1</v>
      </c>
      <c r="N115" s="6">
        <v>1</v>
      </c>
    </row>
    <row r="116" spans="3:14" ht="16">
      <c r="C116" s="14" t="s">
        <v>127</v>
      </c>
      <c r="D116" s="14" t="s">
        <v>32</v>
      </c>
      <c r="E116" s="12">
        <v>0.99</v>
      </c>
      <c r="F116" s="12">
        <v>0.99</v>
      </c>
      <c r="G116" s="12">
        <v>0.48</v>
      </c>
      <c r="H116" s="12" t="s">
        <v>45</v>
      </c>
      <c r="I116" s="5">
        <v>0.65</v>
      </c>
      <c r="J116" s="5">
        <v>1.33</v>
      </c>
      <c r="K116" s="5">
        <v>0.82</v>
      </c>
      <c r="L116" s="5">
        <v>1.1599999999999999</v>
      </c>
      <c r="M116" s="6">
        <v>2</v>
      </c>
      <c r="N116" s="6">
        <v>2</v>
      </c>
    </row>
    <row r="117" spans="3:14" ht="16">
      <c r="C117" s="14" t="s">
        <v>132</v>
      </c>
      <c r="D117" s="14" t="s">
        <v>32</v>
      </c>
      <c r="E117" s="12">
        <v>0.97</v>
      </c>
      <c r="F117" s="12">
        <v>0.97</v>
      </c>
      <c r="G117" s="12">
        <v>0.76</v>
      </c>
      <c r="H117" s="12" t="s">
        <v>133</v>
      </c>
      <c r="I117" s="5">
        <v>0.43</v>
      </c>
      <c r="J117" s="5">
        <v>1.5</v>
      </c>
      <c r="K117" s="5">
        <v>0.7</v>
      </c>
      <c r="L117" s="5">
        <v>1.23</v>
      </c>
      <c r="M117" s="6">
        <v>2</v>
      </c>
      <c r="N117" s="6">
        <v>2</v>
      </c>
    </row>
    <row r="118" spans="3:14" ht="16">
      <c r="C118" s="14" t="s">
        <v>172</v>
      </c>
      <c r="D118" s="14" t="s">
        <v>32</v>
      </c>
      <c r="E118" s="12">
        <v>0.83</v>
      </c>
      <c r="F118" s="12">
        <v>0.87</v>
      </c>
      <c r="G118" s="12">
        <v>0.11</v>
      </c>
      <c r="H118" s="12" t="s">
        <v>173</v>
      </c>
      <c r="I118" s="5">
        <v>0.8</v>
      </c>
      <c r="J118" s="5">
        <v>1.1000000000000001</v>
      </c>
      <c r="K118" s="5">
        <v>0.81</v>
      </c>
      <c r="L118" s="5">
        <v>0.87</v>
      </c>
      <c r="M118" s="6">
        <v>3</v>
      </c>
      <c r="N118" s="6">
        <v>6</v>
      </c>
    </row>
    <row r="119" spans="3:14" ht="16">
      <c r="C119" s="14" t="s">
        <v>182</v>
      </c>
      <c r="D119" s="14" t="s">
        <v>32</v>
      </c>
      <c r="E119" s="12">
        <v>1.53</v>
      </c>
      <c r="F119" s="12">
        <v>1.53</v>
      </c>
      <c r="G119" s="12">
        <v>0.91</v>
      </c>
      <c r="H119" s="12" t="s">
        <v>126</v>
      </c>
      <c r="I119" s="5">
        <v>0.88</v>
      </c>
      <c r="J119" s="5">
        <v>2.17</v>
      </c>
      <c r="K119" s="5">
        <v>1.2</v>
      </c>
      <c r="L119" s="5">
        <v>1.85</v>
      </c>
      <c r="M119" s="6">
        <v>1</v>
      </c>
      <c r="N119" s="6">
        <v>2</v>
      </c>
    </row>
    <row r="120" spans="3:14" ht="16">
      <c r="C120" s="14" t="s">
        <v>203</v>
      </c>
      <c r="D120" s="14" t="s">
        <v>32</v>
      </c>
      <c r="E120" s="12">
        <v>0.88</v>
      </c>
      <c r="F120" s="12"/>
      <c r="G120" s="12"/>
      <c r="H120" s="12"/>
      <c r="I120" s="7"/>
      <c r="J120" s="7"/>
      <c r="K120" s="7"/>
      <c r="L120" s="7"/>
      <c r="M120" s="6">
        <v>1</v>
      </c>
      <c r="N120" s="6">
        <v>1</v>
      </c>
    </row>
    <row r="121" spans="3:14" ht="16">
      <c r="C121" s="14" t="s">
        <v>214</v>
      </c>
      <c r="D121" s="14" t="s">
        <v>32</v>
      </c>
      <c r="E121" s="12">
        <v>1.41</v>
      </c>
      <c r="F121" s="12"/>
      <c r="G121" s="12"/>
      <c r="H121" s="12"/>
      <c r="I121" s="7"/>
      <c r="J121" s="7"/>
      <c r="K121" s="7"/>
      <c r="L121" s="7"/>
      <c r="M121" s="6">
        <v>1</v>
      </c>
      <c r="N121" s="6">
        <v>1</v>
      </c>
    </row>
    <row r="122" spans="3:14" ht="16">
      <c r="C122" s="14" t="s">
        <v>227</v>
      </c>
      <c r="D122" s="14" t="s">
        <v>32</v>
      </c>
      <c r="E122" s="12">
        <v>1.51</v>
      </c>
      <c r="F122" s="12">
        <v>1.62</v>
      </c>
      <c r="G122" s="12">
        <v>1.1299999999999999</v>
      </c>
      <c r="H122" s="12" t="s">
        <v>228</v>
      </c>
      <c r="I122" s="5">
        <v>0.5</v>
      </c>
      <c r="J122" s="5">
        <v>2.94</v>
      </c>
      <c r="K122" s="5">
        <v>1.32</v>
      </c>
      <c r="L122" s="5">
        <v>2.54</v>
      </c>
      <c r="M122" s="6">
        <v>3</v>
      </c>
      <c r="N122" s="6">
        <v>4</v>
      </c>
    </row>
    <row r="123" spans="3:14" ht="16">
      <c r="C123" s="13" t="s">
        <v>29</v>
      </c>
      <c r="D123" s="13" t="s">
        <v>32</v>
      </c>
      <c r="E123" s="11">
        <v>0.42</v>
      </c>
      <c r="F123" s="11">
        <v>0.42</v>
      </c>
      <c r="G123" s="11">
        <v>0.03</v>
      </c>
      <c r="H123" s="11" t="s">
        <v>30</v>
      </c>
      <c r="I123" s="4">
        <v>0.39</v>
      </c>
      <c r="J123" s="4">
        <v>0.44</v>
      </c>
      <c r="K123" s="4">
        <v>0.39</v>
      </c>
      <c r="L123" s="4">
        <v>0.44</v>
      </c>
      <c r="M123" s="8">
        <v>1</v>
      </c>
      <c r="N123" s="8">
        <v>4</v>
      </c>
    </row>
    <row r="124" spans="3:14" ht="16">
      <c r="C124" s="14" t="s">
        <v>194</v>
      </c>
      <c r="D124" s="14" t="s">
        <v>32</v>
      </c>
      <c r="E124" s="12">
        <v>2.09</v>
      </c>
      <c r="F124" s="12"/>
      <c r="G124" s="12"/>
      <c r="H124" s="12"/>
      <c r="I124" s="7"/>
      <c r="J124" s="7"/>
      <c r="K124" s="7"/>
      <c r="L124" s="7"/>
      <c r="M124" s="6">
        <v>1</v>
      </c>
      <c r="N124" s="6">
        <v>1</v>
      </c>
    </row>
    <row r="125" spans="3:14" ht="16">
      <c r="C125" s="14" t="s">
        <v>12</v>
      </c>
      <c r="D125" s="14" t="s">
        <v>40</v>
      </c>
      <c r="E125" s="12">
        <v>0.48</v>
      </c>
      <c r="F125" s="12"/>
      <c r="G125" s="12"/>
      <c r="H125" s="12"/>
      <c r="I125" s="7"/>
      <c r="J125" s="7"/>
      <c r="K125" s="7"/>
      <c r="L125" s="7"/>
      <c r="M125" s="6">
        <v>1</v>
      </c>
      <c r="N125" s="6">
        <v>1</v>
      </c>
    </row>
    <row r="126" spans="3:14" ht="16">
      <c r="C126" s="14" t="s">
        <v>41</v>
      </c>
      <c r="D126" s="14" t="s">
        <v>40</v>
      </c>
      <c r="E126" s="12">
        <v>0.83</v>
      </c>
      <c r="F126" s="12">
        <v>0.92</v>
      </c>
      <c r="G126" s="12">
        <v>0.49</v>
      </c>
      <c r="H126" s="12" t="s">
        <v>38</v>
      </c>
      <c r="I126" s="5">
        <v>0.18</v>
      </c>
      <c r="J126" s="5">
        <v>2.54</v>
      </c>
      <c r="K126" s="5">
        <v>0.6</v>
      </c>
      <c r="L126" s="5">
        <v>1.05</v>
      </c>
      <c r="M126" s="6">
        <v>5</v>
      </c>
      <c r="N126" s="6">
        <v>28</v>
      </c>
    </row>
    <row r="127" spans="3:14" ht="16">
      <c r="C127" s="14" t="s">
        <v>70</v>
      </c>
      <c r="D127" s="14" t="s">
        <v>40</v>
      </c>
      <c r="E127" s="12">
        <v>0.24</v>
      </c>
      <c r="F127" s="12">
        <v>0.23</v>
      </c>
      <c r="G127" s="12">
        <v>0.11</v>
      </c>
      <c r="H127" s="12" t="s">
        <v>71</v>
      </c>
      <c r="I127" s="5">
        <v>0.11</v>
      </c>
      <c r="J127" s="5">
        <v>1.61</v>
      </c>
      <c r="K127" s="5">
        <v>0.18</v>
      </c>
      <c r="L127" s="5">
        <v>0.28999999999999998</v>
      </c>
      <c r="M127" s="6">
        <v>2</v>
      </c>
      <c r="N127" s="6">
        <v>3</v>
      </c>
    </row>
    <row r="128" spans="3:14" ht="16">
      <c r="C128" s="14" t="s">
        <v>72</v>
      </c>
      <c r="D128" s="14" t="s">
        <v>40</v>
      </c>
      <c r="E128" s="12">
        <v>0.6</v>
      </c>
      <c r="F128" s="12">
        <v>0.7</v>
      </c>
      <c r="G128" s="12">
        <v>0.34</v>
      </c>
      <c r="H128" s="12" t="s">
        <v>73</v>
      </c>
      <c r="I128" s="5">
        <v>0.37</v>
      </c>
      <c r="J128" s="5">
        <v>1.73</v>
      </c>
      <c r="K128" s="5">
        <v>0.49</v>
      </c>
      <c r="L128" s="5">
        <v>0.7</v>
      </c>
      <c r="M128" s="6">
        <v>6</v>
      </c>
      <c r="N128" s="6">
        <v>17</v>
      </c>
    </row>
    <row r="129" spans="3:14" ht="16">
      <c r="C129" s="14" t="s">
        <v>79</v>
      </c>
      <c r="D129" s="14" t="s">
        <v>40</v>
      </c>
      <c r="E129" s="12">
        <v>0.66</v>
      </c>
      <c r="F129" s="12">
        <v>0.6</v>
      </c>
      <c r="G129" s="12">
        <v>0.27</v>
      </c>
      <c r="H129" s="12" t="s">
        <v>49</v>
      </c>
      <c r="I129" s="5">
        <v>0.23</v>
      </c>
      <c r="J129" s="5">
        <v>0.87</v>
      </c>
      <c r="K129" s="5">
        <v>0.55000000000000004</v>
      </c>
      <c r="L129" s="5">
        <v>0.71</v>
      </c>
      <c r="M129" s="6">
        <v>3</v>
      </c>
      <c r="N129" s="6">
        <v>4</v>
      </c>
    </row>
    <row r="130" spans="3:14" ht="16">
      <c r="C130" s="14" t="s">
        <v>82</v>
      </c>
      <c r="D130" s="14" t="s">
        <v>40</v>
      </c>
      <c r="E130" s="12">
        <v>0.2</v>
      </c>
      <c r="F130" s="12">
        <v>0.22</v>
      </c>
      <c r="G130" s="12">
        <v>0.15</v>
      </c>
      <c r="H130" s="12" t="s">
        <v>83</v>
      </c>
      <c r="I130" s="5">
        <v>0.04</v>
      </c>
      <c r="J130" s="5">
        <v>0.5</v>
      </c>
      <c r="K130" s="5">
        <v>0.11</v>
      </c>
      <c r="L130" s="5">
        <v>0.31</v>
      </c>
      <c r="M130" s="6">
        <v>10</v>
      </c>
      <c r="N130" s="6">
        <v>13</v>
      </c>
    </row>
    <row r="131" spans="3:14" ht="16">
      <c r="C131" s="14" t="s">
        <v>86</v>
      </c>
      <c r="D131" s="14" t="s">
        <v>40</v>
      </c>
      <c r="E131" s="12">
        <v>0.36</v>
      </c>
      <c r="F131" s="12">
        <v>0.35</v>
      </c>
      <c r="G131" s="12">
        <v>0.06</v>
      </c>
      <c r="H131" s="12" t="s">
        <v>87</v>
      </c>
      <c r="I131" s="5">
        <v>0.28000000000000003</v>
      </c>
      <c r="J131" s="5">
        <v>0.42</v>
      </c>
      <c r="K131" s="5">
        <v>0.32</v>
      </c>
      <c r="L131" s="5">
        <v>0.39</v>
      </c>
      <c r="M131" s="6">
        <v>4</v>
      </c>
      <c r="N131" s="6">
        <v>4</v>
      </c>
    </row>
    <row r="132" spans="3:14" ht="16">
      <c r="C132" s="14" t="s">
        <v>88</v>
      </c>
      <c r="D132" s="14" t="s">
        <v>40</v>
      </c>
      <c r="E132" s="12">
        <v>0.18</v>
      </c>
      <c r="F132" s="12"/>
      <c r="G132" s="12"/>
      <c r="H132" s="12"/>
      <c r="I132" s="7"/>
      <c r="J132" s="7"/>
      <c r="K132" s="7"/>
      <c r="L132" s="7"/>
      <c r="M132" s="6">
        <v>1</v>
      </c>
      <c r="N132" s="6">
        <v>1</v>
      </c>
    </row>
    <row r="133" spans="3:14" ht="16">
      <c r="C133" s="14" t="s">
        <v>99</v>
      </c>
      <c r="D133" s="14" t="s">
        <v>40</v>
      </c>
      <c r="E133" s="12">
        <v>0.49</v>
      </c>
      <c r="F133" s="12">
        <v>0.48</v>
      </c>
      <c r="G133" s="12">
        <v>0.13</v>
      </c>
      <c r="H133" s="12" t="s">
        <v>100</v>
      </c>
      <c r="I133" s="5">
        <v>0.33</v>
      </c>
      <c r="J133" s="5">
        <v>0.61</v>
      </c>
      <c r="K133" s="5">
        <v>0.4</v>
      </c>
      <c r="L133" s="5">
        <v>0.56999999999999995</v>
      </c>
      <c r="M133" s="6">
        <v>1</v>
      </c>
      <c r="N133" s="6">
        <v>4</v>
      </c>
    </row>
    <row r="134" spans="3:14" ht="16">
      <c r="C134" s="14" t="s">
        <v>114</v>
      </c>
      <c r="D134" s="14" t="s">
        <v>40</v>
      </c>
      <c r="E134" s="12">
        <v>1.35</v>
      </c>
      <c r="F134" s="12">
        <v>1.35</v>
      </c>
      <c r="G134" s="12">
        <v>7.0000000000000007E-2</v>
      </c>
      <c r="H134" s="12" t="s">
        <v>115</v>
      </c>
      <c r="I134" s="5">
        <v>1.3</v>
      </c>
      <c r="J134" s="5">
        <v>1.4</v>
      </c>
      <c r="K134" s="5">
        <v>1.33</v>
      </c>
      <c r="L134" s="5">
        <v>1.38</v>
      </c>
      <c r="M134" s="6">
        <v>1</v>
      </c>
      <c r="N134" s="6">
        <v>2</v>
      </c>
    </row>
    <row r="135" spans="3:14" ht="16">
      <c r="C135" s="14" t="s">
        <v>122</v>
      </c>
      <c r="D135" s="14" t="s">
        <v>40</v>
      </c>
      <c r="E135" s="12">
        <v>0.56999999999999995</v>
      </c>
      <c r="F135" s="12"/>
      <c r="G135" s="12"/>
      <c r="H135" s="12"/>
      <c r="I135" s="7"/>
      <c r="J135" s="7"/>
      <c r="K135" s="7"/>
      <c r="L135" s="7"/>
      <c r="M135" s="6">
        <v>1</v>
      </c>
      <c r="N135" s="6">
        <v>1</v>
      </c>
    </row>
    <row r="136" spans="3:14" ht="16">
      <c r="C136" s="13" t="s">
        <v>148</v>
      </c>
      <c r="D136" s="13" t="s">
        <v>40</v>
      </c>
      <c r="E136" s="11">
        <v>3.7</v>
      </c>
      <c r="F136" s="11">
        <v>3.15</v>
      </c>
      <c r="G136" s="11">
        <v>1.64</v>
      </c>
      <c r="H136" s="11" t="s">
        <v>149</v>
      </c>
      <c r="I136" s="4">
        <v>1.3</v>
      </c>
      <c r="J136" s="4">
        <v>4.7300000000000004</v>
      </c>
      <c r="K136" s="4">
        <v>1.5</v>
      </c>
      <c r="L136" s="4">
        <v>4.51</v>
      </c>
      <c r="M136" s="8">
        <v>3</v>
      </c>
      <c r="N136" s="8">
        <v>5</v>
      </c>
    </row>
    <row r="137" spans="3:14" ht="16">
      <c r="C137" s="14" t="s">
        <v>162</v>
      </c>
      <c r="D137" s="14" t="s">
        <v>40</v>
      </c>
      <c r="E137" s="12">
        <v>0.27</v>
      </c>
      <c r="F137" s="12">
        <v>0.27</v>
      </c>
      <c r="G137" s="12">
        <v>0.28999999999999998</v>
      </c>
      <c r="H137" s="12" t="s">
        <v>163</v>
      </c>
      <c r="I137" s="5">
        <v>0.06</v>
      </c>
      <c r="J137" s="5">
        <v>0.48</v>
      </c>
      <c r="K137" s="5">
        <v>0.16</v>
      </c>
      <c r="L137" s="5">
        <v>0.37</v>
      </c>
      <c r="M137" s="6">
        <v>3</v>
      </c>
      <c r="N137" s="6">
        <v>2</v>
      </c>
    </row>
    <row r="138" spans="3:14" ht="16">
      <c r="C138" s="13" t="s">
        <v>9</v>
      </c>
      <c r="D138" s="13" t="s">
        <v>40</v>
      </c>
      <c r="E138" s="11">
        <v>0.17</v>
      </c>
      <c r="F138" s="11">
        <v>0.18</v>
      </c>
      <c r="G138" s="11">
        <v>0.11</v>
      </c>
      <c r="H138" s="11" t="s">
        <v>126</v>
      </c>
      <c r="I138" s="4">
        <v>0.06</v>
      </c>
      <c r="J138" s="4">
        <v>0.37</v>
      </c>
      <c r="K138" s="4">
        <v>0.1</v>
      </c>
      <c r="L138" s="4">
        <v>0.21</v>
      </c>
      <c r="M138" s="8">
        <v>7</v>
      </c>
      <c r="N138" s="8">
        <v>9</v>
      </c>
    </row>
    <row r="139" spans="3:14" ht="16">
      <c r="C139" s="14" t="s">
        <v>175</v>
      </c>
      <c r="D139" s="14" t="s">
        <v>40</v>
      </c>
      <c r="E139" s="12">
        <v>0.38</v>
      </c>
      <c r="F139" s="12">
        <v>0.6</v>
      </c>
      <c r="G139" s="12">
        <v>0.77</v>
      </c>
      <c r="H139" s="12" t="s">
        <v>176</v>
      </c>
      <c r="I139" s="5">
        <v>0.15</v>
      </c>
      <c r="J139" s="5">
        <v>2.46</v>
      </c>
      <c r="K139" s="5">
        <v>0.21</v>
      </c>
      <c r="L139" s="5">
        <v>0.5</v>
      </c>
      <c r="M139" s="6">
        <v>6</v>
      </c>
      <c r="N139" s="6">
        <v>8</v>
      </c>
    </row>
    <row r="140" spans="3:14" ht="32">
      <c r="C140" s="14" t="s">
        <v>177</v>
      </c>
      <c r="D140" s="14" t="s">
        <v>40</v>
      </c>
      <c r="E140" s="12">
        <v>1.1000000000000001</v>
      </c>
      <c r="F140" s="12">
        <v>1.08</v>
      </c>
      <c r="G140" s="12">
        <v>0.17</v>
      </c>
      <c r="H140" s="12" t="s">
        <v>178</v>
      </c>
      <c r="I140" s="5">
        <v>0.9</v>
      </c>
      <c r="J140" s="5">
        <v>1.25</v>
      </c>
      <c r="K140" s="5">
        <v>1</v>
      </c>
      <c r="L140" s="5">
        <v>1.17</v>
      </c>
      <c r="M140" s="6">
        <v>2</v>
      </c>
      <c r="N140" s="6">
        <v>3</v>
      </c>
    </row>
    <row r="141" spans="3:14" ht="16">
      <c r="C141" s="14" t="s">
        <v>188</v>
      </c>
      <c r="D141" s="14" t="s">
        <v>40</v>
      </c>
      <c r="E141" s="12">
        <v>0.18</v>
      </c>
      <c r="F141" s="12">
        <v>0.2</v>
      </c>
      <c r="G141" s="12">
        <v>0.08</v>
      </c>
      <c r="H141" s="12" t="s">
        <v>161</v>
      </c>
      <c r="I141" s="5">
        <v>0.08</v>
      </c>
      <c r="J141" s="5">
        <v>0.36</v>
      </c>
      <c r="K141" s="5">
        <v>0.16</v>
      </c>
      <c r="L141" s="5">
        <v>0.26</v>
      </c>
      <c r="M141" s="6">
        <v>16</v>
      </c>
      <c r="N141" s="6">
        <v>25</v>
      </c>
    </row>
    <row r="142" spans="3:14" ht="16">
      <c r="C142" s="14" t="s">
        <v>190</v>
      </c>
      <c r="D142" s="14" t="s">
        <v>40</v>
      </c>
      <c r="E142" s="12">
        <v>0.25</v>
      </c>
      <c r="F142" s="12">
        <v>0.33</v>
      </c>
      <c r="G142" s="12">
        <v>0.25</v>
      </c>
      <c r="H142" s="12" t="s">
        <v>181</v>
      </c>
      <c r="I142" s="5">
        <v>0.15</v>
      </c>
      <c r="J142" s="5">
        <v>0.73</v>
      </c>
      <c r="K142" s="5">
        <v>0.16</v>
      </c>
      <c r="L142" s="5">
        <v>0.37</v>
      </c>
      <c r="M142" s="6">
        <v>4</v>
      </c>
      <c r="N142" s="6">
        <v>8</v>
      </c>
    </row>
    <row r="143" spans="3:14" ht="16">
      <c r="C143" s="14" t="s">
        <v>209</v>
      </c>
      <c r="D143" s="14" t="s">
        <v>40</v>
      </c>
      <c r="E143" s="12">
        <v>0.54</v>
      </c>
      <c r="F143" s="12">
        <v>0.54</v>
      </c>
      <c r="G143" s="12">
        <v>0.51</v>
      </c>
      <c r="H143" s="12" t="s">
        <v>210</v>
      </c>
      <c r="I143" s="5">
        <v>0.18</v>
      </c>
      <c r="J143" s="5">
        <v>0.91</v>
      </c>
      <c r="K143" s="5">
        <v>0.36</v>
      </c>
      <c r="L143" s="5">
        <v>0.73</v>
      </c>
      <c r="M143" s="6">
        <v>2</v>
      </c>
      <c r="N143" s="6">
        <v>2</v>
      </c>
    </row>
    <row r="144" spans="3:14" ht="16">
      <c r="C144" s="14" t="s">
        <v>215</v>
      </c>
      <c r="D144" s="14" t="s">
        <v>40</v>
      </c>
      <c r="E144" s="12">
        <v>0.28999999999999998</v>
      </c>
      <c r="F144" s="12"/>
      <c r="G144" s="12"/>
      <c r="H144" s="12"/>
      <c r="I144" s="7"/>
      <c r="J144" s="7"/>
      <c r="K144" s="7"/>
      <c r="L144" s="7"/>
      <c r="M144" s="6">
        <v>1</v>
      </c>
      <c r="N144" s="6">
        <v>1</v>
      </c>
    </row>
    <row r="145" spans="3:14" ht="18" customHeight="1">
      <c r="C145" s="14" t="s">
        <v>218</v>
      </c>
      <c r="D145" s="14" t="s">
        <v>40</v>
      </c>
      <c r="E145" s="12">
        <v>0.45</v>
      </c>
      <c r="F145" s="12">
        <v>0.46</v>
      </c>
      <c r="G145" s="12">
        <v>0.18</v>
      </c>
      <c r="H145" s="12" t="s">
        <v>110</v>
      </c>
      <c r="I145" s="5">
        <v>0.08</v>
      </c>
      <c r="J145" s="5">
        <v>1</v>
      </c>
      <c r="K145" s="5">
        <v>0.35</v>
      </c>
      <c r="L145" s="5">
        <v>0.55000000000000004</v>
      </c>
      <c r="M145" s="6">
        <v>19</v>
      </c>
      <c r="N145" s="6">
        <v>56</v>
      </c>
    </row>
    <row r="146" spans="3:14" ht="16">
      <c r="C146" s="14" t="s">
        <v>219</v>
      </c>
      <c r="D146" s="14" t="s">
        <v>40</v>
      </c>
      <c r="E146" s="12">
        <v>2.2000000000000002</v>
      </c>
      <c r="F146" s="12">
        <v>2.69</v>
      </c>
      <c r="G146" s="12">
        <v>1.36</v>
      </c>
      <c r="H146" s="12" t="s">
        <v>220</v>
      </c>
      <c r="I146" s="5">
        <v>0.92</v>
      </c>
      <c r="J146" s="5">
        <v>6.12</v>
      </c>
      <c r="K146" s="5">
        <v>1.86</v>
      </c>
      <c r="L146" s="5">
        <v>3.65</v>
      </c>
      <c r="M146" s="6">
        <v>13</v>
      </c>
      <c r="N146" s="6">
        <v>33</v>
      </c>
    </row>
    <row r="147" spans="3:14" ht="16">
      <c r="C147" s="13" t="s">
        <v>221</v>
      </c>
      <c r="D147" s="13" t="s">
        <v>40</v>
      </c>
      <c r="E147" s="11">
        <v>0.51</v>
      </c>
      <c r="F147" s="11">
        <v>0.67</v>
      </c>
      <c r="G147" s="11">
        <v>0.34</v>
      </c>
      <c r="H147" s="11" t="s">
        <v>220</v>
      </c>
      <c r="I147" s="4">
        <v>0.32</v>
      </c>
      <c r="J147" s="4">
        <v>1.28</v>
      </c>
      <c r="K147" s="4">
        <v>0.44</v>
      </c>
      <c r="L147" s="4">
        <v>0.86</v>
      </c>
      <c r="M147" s="8">
        <v>5</v>
      </c>
      <c r="N147" s="8">
        <v>8</v>
      </c>
    </row>
    <row r="148" spans="3:14" ht="16">
      <c r="C148" s="14" t="s">
        <v>234</v>
      </c>
      <c r="D148" s="14" t="s">
        <v>40</v>
      </c>
      <c r="E148" s="12">
        <v>0.21</v>
      </c>
      <c r="F148" s="12">
        <v>0.42</v>
      </c>
      <c r="G148" s="12">
        <v>0.5</v>
      </c>
      <c r="H148" s="12" t="s">
        <v>235</v>
      </c>
      <c r="I148" s="5">
        <v>0.09</v>
      </c>
      <c r="J148" s="5">
        <v>1.17</v>
      </c>
      <c r="K148" s="5">
        <v>0.16</v>
      </c>
      <c r="L148" s="5">
        <v>0.46</v>
      </c>
      <c r="M148" s="6">
        <v>3</v>
      </c>
      <c r="N148" s="6">
        <v>4</v>
      </c>
    </row>
    <row r="149" spans="3:14" ht="16">
      <c r="C149" s="13" t="s">
        <v>236</v>
      </c>
      <c r="D149" s="13" t="s">
        <v>40</v>
      </c>
      <c r="E149" s="11">
        <v>1.77</v>
      </c>
      <c r="F149" s="11">
        <v>1.77</v>
      </c>
      <c r="G149" s="11">
        <v>0.24</v>
      </c>
      <c r="H149" s="11" t="s">
        <v>173</v>
      </c>
      <c r="I149" s="4">
        <v>1.6</v>
      </c>
      <c r="J149" s="4">
        <v>1.94</v>
      </c>
      <c r="K149" s="4">
        <v>1.69</v>
      </c>
      <c r="L149" s="4">
        <v>1.86</v>
      </c>
      <c r="M149" s="8">
        <v>1</v>
      </c>
      <c r="N149" s="8">
        <v>2</v>
      </c>
    </row>
    <row r="150" spans="3:14" ht="16">
      <c r="C150" s="14" t="s">
        <v>104</v>
      </c>
      <c r="D150" s="14" t="s">
        <v>40</v>
      </c>
      <c r="E150" s="12">
        <v>0.23</v>
      </c>
      <c r="F150" s="12">
        <v>0.33</v>
      </c>
      <c r="G150" s="12">
        <v>0.32</v>
      </c>
      <c r="H150" s="12" t="s">
        <v>105</v>
      </c>
      <c r="I150" s="5">
        <v>0.13</v>
      </c>
      <c r="J150" s="5">
        <v>1.3</v>
      </c>
      <c r="K150" s="5">
        <v>0.19</v>
      </c>
      <c r="L150" s="5">
        <v>0.31</v>
      </c>
      <c r="M150" s="6">
        <v>7</v>
      </c>
      <c r="N150" s="6">
        <v>15</v>
      </c>
    </row>
    <row r="151" spans="3:14" ht="32">
      <c r="C151" s="14" t="s">
        <v>106</v>
      </c>
      <c r="D151" s="14" t="s">
        <v>40</v>
      </c>
      <c r="E151" s="12">
        <v>2.1</v>
      </c>
      <c r="F151" s="12">
        <v>2.23</v>
      </c>
      <c r="G151" s="12">
        <v>0.71</v>
      </c>
      <c r="H151" s="12" t="s">
        <v>87</v>
      </c>
      <c r="I151" s="5">
        <v>1.68</v>
      </c>
      <c r="J151" s="5">
        <v>3.79</v>
      </c>
      <c r="K151" s="5">
        <v>1.89</v>
      </c>
      <c r="L151" s="5">
        <v>2.12</v>
      </c>
      <c r="M151" s="6">
        <v>5</v>
      </c>
      <c r="N151" s="6">
        <v>7</v>
      </c>
    </row>
    <row r="152" spans="3:14" ht="16">
      <c r="C152" s="14" t="s">
        <v>118</v>
      </c>
      <c r="D152" s="14" t="s">
        <v>40</v>
      </c>
      <c r="E152" s="12">
        <v>0.48</v>
      </c>
      <c r="F152" s="12"/>
      <c r="G152" s="12"/>
      <c r="H152" s="12"/>
      <c r="I152" s="7"/>
      <c r="J152" s="7"/>
      <c r="K152" s="7"/>
      <c r="L152" s="7"/>
      <c r="M152" s="6">
        <v>1</v>
      </c>
      <c r="N152" s="6">
        <v>1</v>
      </c>
    </row>
    <row r="153" spans="3:14" ht="16">
      <c r="C153" s="14" t="s">
        <v>123</v>
      </c>
      <c r="D153" s="14" t="s">
        <v>40</v>
      </c>
      <c r="E153" s="12">
        <v>0.88</v>
      </c>
      <c r="F153" s="12"/>
      <c r="G153" s="12"/>
      <c r="H153" s="12"/>
      <c r="I153" s="7"/>
      <c r="J153" s="7"/>
      <c r="K153" s="7"/>
      <c r="L153" s="7"/>
      <c r="M153" s="6">
        <v>1</v>
      </c>
      <c r="N153" s="6">
        <v>1</v>
      </c>
    </row>
    <row r="154" spans="3:14" ht="16">
      <c r="C154" s="14" t="s">
        <v>154</v>
      </c>
      <c r="D154" s="14" t="s">
        <v>40</v>
      </c>
      <c r="E154" s="12">
        <v>0.47</v>
      </c>
      <c r="F154" s="12">
        <v>0.63</v>
      </c>
      <c r="G154" s="12">
        <v>0.38</v>
      </c>
      <c r="H154" s="12" t="s">
        <v>126</v>
      </c>
      <c r="I154" s="5">
        <v>0.4</v>
      </c>
      <c r="J154" s="5">
        <v>1.38</v>
      </c>
      <c r="K154" s="5">
        <v>0.42</v>
      </c>
      <c r="L154" s="5">
        <v>0.61</v>
      </c>
      <c r="M154" s="6">
        <v>6</v>
      </c>
      <c r="N154" s="6">
        <v>6</v>
      </c>
    </row>
    <row r="155" spans="3:14" ht="16">
      <c r="C155" s="14" t="s">
        <v>168</v>
      </c>
      <c r="D155" s="14" t="s">
        <v>40</v>
      </c>
      <c r="E155" s="12">
        <v>0.63</v>
      </c>
      <c r="F155" s="12">
        <v>0.56000000000000005</v>
      </c>
      <c r="G155" s="12">
        <v>0.22</v>
      </c>
      <c r="H155" s="12" t="s">
        <v>56</v>
      </c>
      <c r="I155" s="5">
        <v>0.22</v>
      </c>
      <c r="J155" s="5">
        <v>0.85</v>
      </c>
      <c r="K155" s="5">
        <v>0.52</v>
      </c>
      <c r="L155" s="5">
        <v>0.66</v>
      </c>
      <c r="M155" s="6">
        <v>4</v>
      </c>
      <c r="N155" s="6">
        <v>8</v>
      </c>
    </row>
    <row r="156" spans="3:14" ht="16">
      <c r="C156" s="14" t="s">
        <v>42</v>
      </c>
      <c r="D156" s="14" t="s">
        <v>40</v>
      </c>
      <c r="E156" s="12">
        <v>1.3</v>
      </c>
      <c r="F156" s="12"/>
      <c r="G156" s="12"/>
      <c r="H156" s="12"/>
      <c r="I156" s="7"/>
      <c r="J156" s="7"/>
      <c r="K156" s="7"/>
      <c r="L156" s="7"/>
      <c r="M156" s="6">
        <v>2</v>
      </c>
      <c r="N156" s="6">
        <v>1</v>
      </c>
    </row>
  </sheetData>
  <sheetProtection sheet="1" objects="1" scenarios="1" selectLockedCells="1"/>
  <dataValidations count="1">
    <dataValidation type="list" allowBlank="1" showInputMessage="1" showErrorMessage="1" sqref="C7" xr:uid="{B0284903-0BDA-E644-B27B-E65DAD26509C}">
      <formula1>Food_Category</formula1>
    </dataValidation>
  </dataValidations>
  <pageMargins left="0.7" right="0.7" top="0.75" bottom="0.75" header="0.3" footer="0.3"/>
  <tableParts count="12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D162E11535784BA0121B71CE4B29EA" ma:contentTypeVersion="6" ma:contentTypeDescription="Create a new document." ma:contentTypeScope="" ma:versionID="68f36684694073139bee679466b4a750">
  <xsd:schema xmlns:xsd="http://www.w3.org/2001/XMLSchema" xmlns:xs="http://www.w3.org/2001/XMLSchema" xmlns:p="http://schemas.microsoft.com/office/2006/metadata/properties" xmlns:ns2="5a38d781-6227-45da-92cd-145694f5569b" xmlns:ns3="1b430dbd-19b4-4686-887d-05d2b4f84841" targetNamespace="http://schemas.microsoft.com/office/2006/metadata/properties" ma:root="true" ma:fieldsID="0aa42186d7d0661434ef3bce78be9f94" ns2:_="" ns3:_="">
    <xsd:import namespace="5a38d781-6227-45da-92cd-145694f5569b"/>
    <xsd:import namespace="1b430dbd-19b4-4686-887d-05d2b4f848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38d781-6227-45da-92cd-145694f556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430dbd-19b4-4686-887d-05d2b4f848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55AE1C-C83D-4D74-8EA1-BE7D34CB2A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C95EF0-B342-4704-8983-CC6FD04BFA1C}">
  <ds:schemaRefs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1b430dbd-19b4-4686-887d-05d2b4f84841"/>
    <ds:schemaRef ds:uri="http://schemas.microsoft.com/office/infopath/2007/PartnerControls"/>
    <ds:schemaRef ds:uri="5a38d781-6227-45da-92cd-145694f5569b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50DC1E-39F9-4844-B053-DA854E9C7A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38d781-6227-45da-92cd-145694f5569b"/>
    <ds:schemaRef ds:uri="1b430dbd-19b4-4686-887d-05d2b4f848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Grocery List</vt:lpstr>
      <vt:lpstr>Emissions stats</vt:lpstr>
      <vt:lpstr>Reference data</vt:lpstr>
      <vt:lpstr>Food_Category</vt:lpstr>
      <vt:lpstr>Food_Type</vt:lpstr>
      <vt:lpstr>Please_select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Theodor Bujor</cp:lastModifiedBy>
  <cp:revision/>
  <dcterms:created xsi:type="dcterms:W3CDTF">2019-07-29T03:02:31Z</dcterms:created>
  <dcterms:modified xsi:type="dcterms:W3CDTF">2019-12-04T01:30:44Z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0x0101000FD162E11535784BA0121B71CE4B29EA</vt:lpwstr>
  </property>
</Properties>
</file>